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hp\Desktop\النت\تقرير الإحصاءات البيئية قطاع خدمات البلدية لسنة 2025\"/>
    </mc:Choice>
  </mc:AlternateContent>
  <xr:revisionPtr revIDLastSave="0" documentId="13_ncr:1_{F6D11C6E-ACA0-42F6-84B4-0A7D7AA0059E}" xr6:coauthVersionLast="47" xr6:coauthVersionMax="47" xr10:uidLastSave="{00000000-0000-0000-0000-000000000000}"/>
  <bookViews>
    <workbookView xWindow="-120" yWindow="-120" windowWidth="29040" windowHeight="15720" tabRatio="654" activeTab="16" xr2:uid="{00000000-000D-0000-FFFF-FFFF00000000}"/>
  </bookViews>
  <sheets>
    <sheet name="1" sheetId="34" r:id="rId1"/>
    <sheet name="2" sheetId="35" r:id="rId2"/>
    <sheet name="3" sheetId="6" r:id="rId3"/>
    <sheet name="4" sheetId="17" r:id="rId4"/>
    <sheet name="5" sheetId="37" r:id="rId5"/>
    <sheet name="6" sheetId="53" r:id="rId6"/>
    <sheet name="7" sheetId="9" r:id="rId7"/>
    <sheet name="8" sheetId="54" r:id="rId8"/>
    <sheet name="9" sheetId="38" r:id="rId9"/>
    <sheet name="10" sheetId="39" r:id="rId10"/>
    <sheet name="11" sheetId="41" r:id="rId11"/>
    <sheet name="12" sheetId="40" r:id="rId12"/>
    <sheet name="13" sheetId="42" r:id="rId13"/>
    <sheet name="14" sheetId="43" r:id="rId14"/>
    <sheet name="17" sheetId="13" state="hidden" r:id="rId15"/>
    <sheet name="15" sheetId="19" r:id="rId16"/>
    <sheet name="16" sheetId="48" r:id="rId17"/>
  </sheets>
  <definedNames>
    <definedName name="_xlnm.Print_Area" localSheetId="0">'1'!$A$1:$G$21</definedName>
    <definedName name="_xlnm.Print_Area" localSheetId="9">'10'!$A$1:$J$29</definedName>
    <definedName name="_xlnm.Print_Area" localSheetId="10">'11'!$A$1:$N$41</definedName>
    <definedName name="_xlnm.Print_Area" localSheetId="11">'12'!$A$1:$L$29</definedName>
    <definedName name="_xlnm.Print_Area" localSheetId="12">'13'!$A$1:$I$29</definedName>
    <definedName name="_xlnm.Print_Area" localSheetId="13">'14'!$A$1:$T$29</definedName>
    <definedName name="_xlnm.Print_Area" localSheetId="15">'15'!$A$1:$K$23</definedName>
    <definedName name="_xlnm.Print_Area" localSheetId="16">'16'!$A$1:$H$43</definedName>
    <definedName name="_xlnm.Print_Area" localSheetId="14">'17'!$A$1:$F$39</definedName>
    <definedName name="_xlnm.Print_Area" localSheetId="1">'2'!$A$1:$N$30</definedName>
    <definedName name="_xlnm.Print_Area" localSheetId="2">'3'!$A$1:$J$29</definedName>
    <definedName name="_xlnm.Print_Area" localSheetId="3">'4'!$A$1:$J$29</definedName>
    <definedName name="_xlnm.Print_Area" localSheetId="4">'5'!$A$1:$H$27</definedName>
    <definedName name="_xlnm.Print_Area" localSheetId="5">'6'!$B$1:$G$22</definedName>
    <definedName name="_xlnm.Print_Area" localSheetId="6">'7'!$A$1:$F$22</definedName>
    <definedName name="_xlnm.Print_Area" localSheetId="7">'8'!$B$1:$G$23</definedName>
    <definedName name="_xlnm.Print_Area" localSheetId="8">'9'!$A$1:$J$28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6" i="41" l="1"/>
  <c r="N8" i="37" l="1"/>
  <c r="N9" i="37"/>
  <c r="N10" i="37"/>
  <c r="N11" i="37"/>
  <c r="N12" i="37"/>
  <c r="M8" i="37"/>
  <c r="M9" i="37"/>
  <c r="M10" i="37"/>
  <c r="M11" i="37"/>
  <c r="M12" i="37"/>
  <c r="M13" i="37"/>
  <c r="N13" i="37" s="1"/>
  <c r="M14" i="37"/>
  <c r="N14" i="37" s="1"/>
  <c r="M15" i="37"/>
  <c r="N15" i="37" s="1"/>
  <c r="M16" i="37"/>
  <c r="N16" i="37" s="1"/>
  <c r="M17" i="37"/>
  <c r="N17" i="37" s="1"/>
  <c r="M18" i="37"/>
  <c r="N18" i="37" s="1"/>
  <c r="M19" i="37"/>
  <c r="N19" i="37" s="1"/>
  <c r="M20" i="37"/>
  <c r="N20" i="37" s="1"/>
  <c r="M21" i="37"/>
  <c r="N21" i="37" s="1"/>
  <c r="M22" i="37"/>
  <c r="N22" i="37" s="1"/>
  <c r="M7" i="37"/>
  <c r="N7" i="37" s="1"/>
  <c r="B10" i="19" l="1"/>
  <c r="C10" i="19"/>
  <c r="D10" i="19"/>
  <c r="E10" i="19"/>
  <c r="E24" i="43"/>
  <c r="S24" i="43"/>
  <c r="Q24" i="43"/>
  <c r="O24" i="43"/>
  <c r="M24" i="43"/>
  <c r="I24" i="43"/>
  <c r="G24" i="43"/>
  <c r="F33" i="43" l="1"/>
  <c r="D9" i="43"/>
  <c r="D10" i="43"/>
  <c r="D11" i="43"/>
  <c r="D12" i="43"/>
  <c r="D13" i="43"/>
  <c r="D14" i="43"/>
  <c r="D15" i="43"/>
  <c r="D16" i="43"/>
  <c r="D17" i="43"/>
  <c r="D18" i="43"/>
  <c r="D19" i="43"/>
  <c r="D20" i="43"/>
  <c r="D21" i="43"/>
  <c r="D22" i="43"/>
  <c r="D23" i="43"/>
  <c r="D8" i="43"/>
  <c r="C24" i="43"/>
  <c r="D24" i="43" s="1"/>
  <c r="B24" i="43"/>
  <c r="H24" i="42"/>
  <c r="H23" i="42"/>
  <c r="H22" i="42"/>
  <c r="H21" i="42"/>
  <c r="H20" i="42"/>
  <c r="H19" i="42"/>
  <c r="H18" i="42"/>
  <c r="H17" i="42"/>
  <c r="H16" i="42"/>
  <c r="H15" i="42"/>
  <c r="H14" i="42"/>
  <c r="H13" i="42"/>
  <c r="H12" i="42"/>
  <c r="H11" i="42"/>
  <c r="H10" i="42"/>
  <c r="H9" i="42"/>
  <c r="H8" i="42"/>
  <c r="E9" i="42"/>
  <c r="E10" i="42"/>
  <c r="E11" i="42"/>
  <c r="E12" i="42"/>
  <c r="E13" i="42"/>
  <c r="E14" i="42"/>
  <c r="E15" i="42"/>
  <c r="E16" i="42"/>
  <c r="E17" i="42"/>
  <c r="E18" i="42"/>
  <c r="E19" i="42"/>
  <c r="E20" i="42"/>
  <c r="E21" i="42"/>
  <c r="E22" i="42"/>
  <c r="E23" i="42"/>
  <c r="E8" i="42"/>
  <c r="G24" i="42"/>
  <c r="D24" i="42"/>
  <c r="E24" i="42" s="1"/>
  <c r="C24" i="42"/>
  <c r="K24" i="40"/>
  <c r="G24" i="40"/>
  <c r="H24" i="40"/>
  <c r="D24" i="40"/>
  <c r="E24" i="40"/>
  <c r="G36" i="41"/>
  <c r="E36" i="41"/>
  <c r="D36" i="41"/>
  <c r="J36" i="41" l="1"/>
  <c r="K36" i="41"/>
  <c r="C24" i="40"/>
  <c r="C36" i="41"/>
  <c r="B24" i="40"/>
  <c r="B36" i="41"/>
  <c r="E30" i="48" l="1"/>
  <c r="E29" i="48"/>
  <c r="E28" i="48"/>
  <c r="E17" i="48"/>
  <c r="E16" i="48"/>
  <c r="E15" i="48"/>
  <c r="E14" i="48"/>
  <c r="E13" i="48"/>
  <c r="E12" i="48"/>
  <c r="E11" i="48"/>
  <c r="E10" i="48"/>
  <c r="E9" i="48"/>
  <c r="E8" i="48"/>
  <c r="E7" i="48"/>
  <c r="E6" i="48"/>
  <c r="G24" i="39" l="1"/>
  <c r="F24" i="39"/>
  <c r="D24" i="39"/>
  <c r="C24" i="39"/>
  <c r="B24" i="39"/>
  <c r="G24" i="38"/>
  <c r="F24" i="38"/>
  <c r="D24" i="38"/>
  <c r="C24" i="38"/>
  <c r="B24" i="38"/>
  <c r="D7" i="54"/>
  <c r="D8" i="54"/>
  <c r="D9" i="54"/>
  <c r="D10" i="54"/>
  <c r="D11" i="54"/>
  <c r="D12" i="54"/>
  <c r="D13" i="54"/>
  <c r="D14" i="54"/>
  <c r="D15" i="54"/>
  <c r="D16" i="54"/>
  <c r="D6" i="54"/>
  <c r="C7" i="9"/>
  <c r="C8" i="9"/>
  <c r="C9" i="9"/>
  <c r="C10" i="9"/>
  <c r="C6" i="9"/>
  <c r="F8" i="37" l="1"/>
  <c r="G8" i="37" s="1"/>
  <c r="F9" i="37"/>
  <c r="G9" i="37" s="1"/>
  <c r="F10" i="37"/>
  <c r="G10" i="37" s="1"/>
  <c r="F11" i="37"/>
  <c r="G11" i="37" s="1"/>
  <c r="F12" i="37"/>
  <c r="G12" i="37" s="1"/>
  <c r="F13" i="37"/>
  <c r="G13" i="37" s="1"/>
  <c r="F14" i="37"/>
  <c r="G14" i="37" s="1"/>
  <c r="F15" i="37"/>
  <c r="G15" i="37" s="1"/>
  <c r="F16" i="37"/>
  <c r="G16" i="37" s="1"/>
  <c r="F17" i="37"/>
  <c r="G17" i="37" s="1"/>
  <c r="F18" i="37"/>
  <c r="G18" i="37" s="1"/>
  <c r="F19" i="37"/>
  <c r="G19" i="37" s="1"/>
  <c r="F20" i="37"/>
  <c r="G20" i="37" s="1"/>
  <c r="F21" i="37"/>
  <c r="G21" i="37" s="1"/>
  <c r="F22" i="37"/>
  <c r="G22" i="37" s="1"/>
  <c r="F6" i="37"/>
  <c r="G6" i="37" s="1"/>
  <c r="D7" i="37"/>
  <c r="D8" i="37"/>
  <c r="D9" i="37"/>
  <c r="D10" i="37"/>
  <c r="D11" i="37"/>
  <c r="D12" i="37"/>
  <c r="D13" i="37"/>
  <c r="D14" i="37"/>
  <c r="D15" i="37"/>
  <c r="D16" i="37"/>
  <c r="D17" i="37"/>
  <c r="D18" i="37"/>
  <c r="D19" i="37"/>
  <c r="D20" i="37"/>
  <c r="D21" i="37"/>
  <c r="D22" i="37"/>
  <c r="D6" i="37"/>
  <c r="E7" i="37"/>
  <c r="F7" i="37" s="1"/>
  <c r="G7" i="37" s="1"/>
  <c r="E8" i="37"/>
  <c r="E9" i="37"/>
  <c r="E10" i="37"/>
  <c r="E11" i="37"/>
  <c r="E12" i="37"/>
  <c r="E13" i="37"/>
  <c r="E14" i="37"/>
  <c r="E15" i="37"/>
  <c r="E16" i="37"/>
  <c r="E17" i="37"/>
  <c r="E18" i="37"/>
  <c r="E19" i="37"/>
  <c r="E20" i="37"/>
  <c r="E21" i="37"/>
  <c r="E22" i="37"/>
  <c r="E6" i="37"/>
  <c r="G11" i="17"/>
  <c r="F11" i="17"/>
  <c r="F12" i="17"/>
  <c r="F13" i="17"/>
  <c r="F14" i="17"/>
  <c r="F15" i="17"/>
  <c r="F16" i="17"/>
  <c r="F17" i="17"/>
  <c r="F18" i="17"/>
  <c r="F19" i="17"/>
  <c r="F20" i="17"/>
  <c r="F21" i="17"/>
  <c r="F22" i="17"/>
  <c r="F23" i="17"/>
  <c r="B24" i="17"/>
  <c r="E24" i="17" s="1"/>
  <c r="C24" i="17"/>
  <c r="D24" i="17"/>
  <c r="H24" i="17" s="1"/>
  <c r="E8" i="17"/>
  <c r="E9" i="17"/>
  <c r="E10" i="17"/>
  <c r="E11" i="17"/>
  <c r="H11" i="17" s="1"/>
  <c r="I11" i="17" s="1"/>
  <c r="E12" i="17"/>
  <c r="G12" i="17" s="1"/>
  <c r="I12" i="17" s="1"/>
  <c r="E13" i="17"/>
  <c r="E14" i="17"/>
  <c r="E15" i="17"/>
  <c r="E16" i="17"/>
  <c r="E17" i="17"/>
  <c r="E18" i="17"/>
  <c r="E19" i="17"/>
  <c r="E20" i="17"/>
  <c r="E21" i="17"/>
  <c r="E22" i="17"/>
  <c r="E23" i="17"/>
  <c r="I8" i="6"/>
  <c r="I9" i="6"/>
  <c r="I12" i="6"/>
  <c r="I13" i="6"/>
  <c r="I14" i="6"/>
  <c r="I15" i="6"/>
  <c r="I21" i="6"/>
  <c r="I22" i="6"/>
  <c r="I23" i="6"/>
  <c r="I10" i="6"/>
  <c r="I11" i="6"/>
  <c r="I16" i="6"/>
  <c r="I17" i="6"/>
  <c r="I18" i="6"/>
  <c r="I19" i="6"/>
  <c r="I20" i="6"/>
  <c r="H24" i="6"/>
  <c r="I24" i="6" s="1"/>
  <c r="C24" i="6"/>
  <c r="D24" i="6"/>
  <c r="E24" i="6"/>
  <c r="F22" i="6"/>
  <c r="G22" i="6" s="1"/>
  <c r="F23" i="6"/>
  <c r="G23" i="6" s="1"/>
  <c r="F20" i="6"/>
  <c r="G20" i="6" s="1"/>
  <c r="F21" i="6"/>
  <c r="G21" i="6" s="1"/>
  <c r="F18" i="6"/>
  <c r="G18" i="6" s="1"/>
  <c r="F19" i="6"/>
  <c r="G19" i="6" s="1"/>
  <c r="F16" i="6"/>
  <c r="G16" i="6" s="1"/>
  <c r="F17" i="6"/>
  <c r="G17" i="6" s="1"/>
  <c r="F14" i="6"/>
  <c r="G14" i="6" s="1"/>
  <c r="F15" i="6"/>
  <c r="G15" i="6" s="1"/>
  <c r="F12" i="6"/>
  <c r="G12" i="6" s="1"/>
  <c r="F13" i="6"/>
  <c r="G13" i="6" s="1"/>
  <c r="F11" i="6"/>
  <c r="G11" i="6" s="1"/>
  <c r="F10" i="6"/>
  <c r="G10" i="6" s="1"/>
  <c r="F9" i="6"/>
  <c r="G9" i="6" s="1"/>
  <c r="F8" i="6"/>
  <c r="I12" i="53"/>
  <c r="F24" i="17" l="1"/>
  <c r="I24" i="17" s="1"/>
  <c r="G24" i="17"/>
  <c r="F8" i="17"/>
  <c r="G8" i="17"/>
  <c r="G9" i="17"/>
  <c r="F9" i="17"/>
  <c r="I9" i="17" s="1"/>
  <c r="H10" i="17"/>
  <c r="G10" i="17"/>
  <c r="F10" i="17"/>
  <c r="I10" i="17" s="1"/>
  <c r="H13" i="17"/>
  <c r="G13" i="17"/>
  <c r="I13" i="17" s="1"/>
  <c r="H14" i="17"/>
  <c r="G14" i="17"/>
  <c r="I14" i="17" s="1"/>
  <c r="H15" i="17"/>
  <c r="G15" i="17"/>
  <c r="I15" i="17" s="1"/>
  <c r="H16" i="17"/>
  <c r="G16" i="17"/>
  <c r="I16" i="17" s="1"/>
  <c r="H17" i="17"/>
  <c r="G17" i="17"/>
  <c r="I17" i="17" s="1"/>
  <c r="H18" i="17"/>
  <c r="G18" i="17"/>
  <c r="H19" i="17"/>
  <c r="G19" i="17"/>
  <c r="I19" i="17" s="1"/>
  <c r="H20" i="17"/>
  <c r="G20" i="17"/>
  <c r="I20" i="17" s="1"/>
  <c r="H21" i="17"/>
  <c r="G21" i="17"/>
  <c r="I21" i="17" s="1"/>
  <c r="H22" i="17"/>
  <c r="G22" i="17"/>
  <c r="I22" i="17" s="1"/>
  <c r="H23" i="17"/>
  <c r="G23" i="17"/>
  <c r="I23" i="17" s="1"/>
  <c r="G8" i="6"/>
  <c r="F24" i="6"/>
  <c r="G24" i="6" s="1"/>
  <c r="D7" i="53"/>
  <c r="D8" i="53"/>
  <c r="D9" i="53"/>
  <c r="D10" i="53"/>
  <c r="D11" i="53"/>
  <c r="D12" i="53"/>
  <c r="D13" i="53"/>
  <c r="D14" i="53"/>
  <c r="D15" i="53"/>
  <c r="D6" i="53"/>
  <c r="I18" i="17" l="1"/>
  <c r="I8" i="17"/>
  <c r="B24" i="6"/>
  <c r="M9" i="35"/>
  <c r="L9" i="35" s="1"/>
  <c r="M10" i="35"/>
  <c r="L10" i="35" s="1"/>
  <c r="M11" i="35"/>
  <c r="L11" i="35" s="1"/>
  <c r="M12" i="35"/>
  <c r="L12" i="35" s="1"/>
  <c r="M13" i="35"/>
  <c r="L13" i="35" s="1"/>
  <c r="M14" i="35"/>
  <c r="L14" i="35" s="1"/>
  <c r="M15" i="35"/>
  <c r="L15" i="35" s="1"/>
  <c r="M16" i="35"/>
  <c r="L16" i="35" s="1"/>
  <c r="M17" i="35"/>
  <c r="L17" i="35" s="1"/>
  <c r="M18" i="35"/>
  <c r="L18" i="35" s="1"/>
  <c r="M19" i="35"/>
  <c r="L19" i="35" s="1"/>
  <c r="M20" i="35"/>
  <c r="L20" i="35" s="1"/>
  <c r="M21" i="35"/>
  <c r="L21" i="35" s="1"/>
  <c r="M22" i="35"/>
  <c r="L22" i="35" s="1"/>
  <c r="M23" i="35"/>
  <c r="L23" i="35" s="1"/>
  <c r="M8" i="35"/>
  <c r="H9" i="35"/>
  <c r="H10" i="35"/>
  <c r="H11" i="35"/>
  <c r="H12" i="35"/>
  <c r="H13" i="35"/>
  <c r="H14" i="35"/>
  <c r="H15" i="35"/>
  <c r="H16" i="35"/>
  <c r="H17" i="35"/>
  <c r="H18" i="35"/>
  <c r="H19" i="35"/>
  <c r="H20" i="35"/>
  <c r="H21" i="35"/>
  <c r="H22" i="35"/>
  <c r="H23" i="35"/>
  <c r="H8" i="35"/>
  <c r="I24" i="35"/>
  <c r="H24" i="35" s="1"/>
  <c r="E24" i="35"/>
  <c r="D24" i="35" s="1"/>
  <c r="D10" i="35"/>
  <c r="D11" i="35"/>
  <c r="D12" i="35"/>
  <c r="D13" i="35"/>
  <c r="D14" i="35"/>
  <c r="D15" i="35"/>
  <c r="D16" i="35"/>
  <c r="D17" i="35"/>
  <c r="D18" i="35"/>
  <c r="D19" i="35"/>
  <c r="D20" i="35"/>
  <c r="D21" i="35"/>
  <c r="D22" i="35"/>
  <c r="D23" i="35"/>
  <c r="D9" i="35"/>
  <c r="D8" i="35"/>
  <c r="C24" i="35"/>
  <c r="G24" i="35"/>
  <c r="K9" i="35"/>
  <c r="K10" i="35"/>
  <c r="K11" i="35"/>
  <c r="K12" i="35"/>
  <c r="K13" i="35"/>
  <c r="K14" i="35"/>
  <c r="K15" i="35"/>
  <c r="K16" i="35"/>
  <c r="K17" i="35"/>
  <c r="K18" i="35"/>
  <c r="K19" i="35"/>
  <c r="K20" i="35"/>
  <c r="K21" i="35"/>
  <c r="K22" i="35"/>
  <c r="K23" i="35"/>
  <c r="K8" i="35"/>
  <c r="K24" i="35" s="1"/>
  <c r="P26" i="35"/>
  <c r="O26" i="35"/>
  <c r="Q26" i="35" s="1"/>
  <c r="Q25" i="35"/>
  <c r="Q24" i="35"/>
  <c r="Q23" i="35"/>
  <c r="Q22" i="35"/>
  <c r="Q21" i="35"/>
  <c r="Q20" i="35"/>
  <c r="Q19" i="35"/>
  <c r="Q18" i="35"/>
  <c r="Q17" i="35"/>
  <c r="Q16" i="35"/>
  <c r="Q15" i="35"/>
  <c r="Q14" i="35"/>
  <c r="Q13" i="35"/>
  <c r="Q12" i="35"/>
  <c r="Q11" i="35"/>
  <c r="Q10" i="35"/>
  <c r="L8" i="35" l="1"/>
  <c r="M24" i="35"/>
  <c r="L24" i="35" s="1"/>
  <c r="B24" i="35"/>
  <c r="E7" i="13" l="1"/>
  <c r="E11" i="13" l="1"/>
  <c r="E12" i="13"/>
  <c r="E14" i="13"/>
  <c r="E6" i="13" l="1"/>
  <c r="E27" i="13" l="1"/>
  <c r="E28" i="13"/>
  <c r="E29" i="13"/>
  <c r="E30" i="13"/>
  <c r="E31" i="13"/>
  <c r="E26" i="13"/>
  <c r="E5" i="13"/>
  <c r="E8" i="13"/>
  <c r="E9" i="13"/>
  <c r="E10" i="13"/>
  <c r="E15" i="13"/>
  <c r="E4" i="13"/>
  <c r="E13" i="13" l="1"/>
</calcChain>
</file>

<file path=xl/sharedStrings.xml><?xml version="1.0" encoding="utf-8"?>
<sst xmlns="http://schemas.openxmlformats.org/spreadsheetml/2006/main" count="1582" uniqueCount="533">
  <si>
    <t>المحافظة</t>
  </si>
  <si>
    <t>نينوى</t>
  </si>
  <si>
    <t>كركوك</t>
  </si>
  <si>
    <t>ديالى</t>
  </si>
  <si>
    <t>بابل</t>
  </si>
  <si>
    <t>كربلاء</t>
  </si>
  <si>
    <t>واسط</t>
  </si>
  <si>
    <t>صلاح الدين</t>
  </si>
  <si>
    <t>النجف</t>
  </si>
  <si>
    <t>القادسية</t>
  </si>
  <si>
    <t>المثنى</t>
  </si>
  <si>
    <t>ذي قار</t>
  </si>
  <si>
    <t>ميسان</t>
  </si>
  <si>
    <t>البصرة</t>
  </si>
  <si>
    <t>المجموع</t>
  </si>
  <si>
    <t>الأنبار</t>
  </si>
  <si>
    <t>خارج التصميم</t>
  </si>
  <si>
    <t>عدد المحافظات</t>
  </si>
  <si>
    <t>عدد المؤسسات البلدية</t>
  </si>
  <si>
    <t>النسبة المئوية</t>
  </si>
  <si>
    <t xml:space="preserve">صلاح الدين </t>
  </si>
  <si>
    <t>أمانة بغداد</t>
  </si>
  <si>
    <t>أطراف بغداد</t>
  </si>
  <si>
    <t xml:space="preserve">كربلاء </t>
  </si>
  <si>
    <t>اخرى</t>
  </si>
  <si>
    <t>مصادر النفايات الخطرة</t>
  </si>
  <si>
    <t>ت</t>
  </si>
  <si>
    <t>الرمي في ساحات فارغة</t>
  </si>
  <si>
    <t>اسماء المحافظات</t>
  </si>
  <si>
    <t xml:space="preserve">المشاكل التي يعاني منها قطاع الخدمات البلدية </t>
  </si>
  <si>
    <t>الكلي</t>
  </si>
  <si>
    <t>الإجمالي</t>
  </si>
  <si>
    <t>جميع المحافظات</t>
  </si>
  <si>
    <t xml:space="preserve">1 .  </t>
  </si>
  <si>
    <t xml:space="preserve">2 .  </t>
  </si>
  <si>
    <t xml:space="preserve">3 .  </t>
  </si>
  <si>
    <t xml:space="preserve">4 .  </t>
  </si>
  <si>
    <t xml:space="preserve">5 .  </t>
  </si>
  <si>
    <t xml:space="preserve">6 .  </t>
  </si>
  <si>
    <t xml:space="preserve">7 .  </t>
  </si>
  <si>
    <t xml:space="preserve">8 .  </t>
  </si>
  <si>
    <t xml:space="preserve">9 .  </t>
  </si>
  <si>
    <t xml:space="preserve">10 .  </t>
  </si>
  <si>
    <t xml:space="preserve">11 .  </t>
  </si>
  <si>
    <t xml:space="preserve">12 .  </t>
  </si>
  <si>
    <t xml:space="preserve">13 .  </t>
  </si>
  <si>
    <t xml:space="preserve">14 .  </t>
  </si>
  <si>
    <t xml:space="preserve">15 .  </t>
  </si>
  <si>
    <t xml:space="preserve">16 .  </t>
  </si>
  <si>
    <t xml:space="preserve">17 .  </t>
  </si>
  <si>
    <t>عدد معامل الفرز والتدوير حسب الحالة العملية</t>
  </si>
  <si>
    <t xml:space="preserve">العاملة </t>
  </si>
  <si>
    <t>المتوقفة</t>
  </si>
  <si>
    <t>قيد الإنشاء</t>
  </si>
  <si>
    <t>النظامية</t>
  </si>
  <si>
    <t>أسماء المحافظات</t>
  </si>
  <si>
    <t xml:space="preserve">جدول (3) </t>
  </si>
  <si>
    <t xml:space="preserve">جدول (4) </t>
  </si>
  <si>
    <t>جدول (9)</t>
  </si>
  <si>
    <t>جدول (10)</t>
  </si>
  <si>
    <t>جدول (11)</t>
  </si>
  <si>
    <t>الانبار</t>
  </si>
  <si>
    <t>امانة بغداد</t>
  </si>
  <si>
    <t>اطراف بغداد</t>
  </si>
  <si>
    <t>ــ يتبع ــ</t>
  </si>
  <si>
    <t xml:space="preserve">جميع المحافظات </t>
  </si>
  <si>
    <t>الموقع في المحافظة</t>
  </si>
  <si>
    <t>ملاحظة : يتم إحتساب النسبة المئوية بتقسيم عدد المحافظات التي تعاني من المشكلة في قطاع الخدمات البلدية على عدد المحافظات الكلّي والبالغ (16) محافظة (بالنسبة لمحافظة بغداد تم تقسيمها إلى أمانة بغداد وأطراف بغداد)</t>
  </si>
  <si>
    <t xml:space="preserve">                   </t>
  </si>
  <si>
    <t>النسبة المئوية للفرز من كمية النفايات الاعتيادية</t>
  </si>
  <si>
    <t xml:space="preserve">النجف </t>
  </si>
  <si>
    <t>بيع</t>
  </si>
  <si>
    <t>* عدد أيام رفع النفايات الخطرة (270) يوم في السنة</t>
  </si>
  <si>
    <t>جدول (12)</t>
  </si>
  <si>
    <t>كمية المخلفات المرفوعة  (طن/سنة)</t>
  </si>
  <si>
    <t>قلة الوعي البيئي وعدم إلتزام المواطنين بالتوقيتات الزمنية لرفع النفايات.</t>
  </si>
  <si>
    <t>جدول (13)</t>
  </si>
  <si>
    <t xml:space="preserve">جدول (16) </t>
  </si>
  <si>
    <t>قسم إحصاءات البيئة - هيأة الاحصاء ونظم المعلومات الجغرافية / العراق</t>
  </si>
  <si>
    <t>جميع المحافظات عدا امانة بغداد</t>
  </si>
  <si>
    <t xml:space="preserve">جميع المحافظات عدا اطراف بغداد </t>
  </si>
  <si>
    <t>النسب المئوية للمحافظات حسب نوع المشكلة التي يعاني منها قطاع الخدمات البلدية لسنة 2024</t>
  </si>
  <si>
    <t>قلة عدد الآليات (كابسات،.....الخ) وتقادم البعض منها.</t>
  </si>
  <si>
    <t>عدم توفر الآليات المتخصصة .</t>
  </si>
  <si>
    <t>قلة التخصيصات المالية .</t>
  </si>
  <si>
    <t>شحة المواد الإحتياطية اللازمة للآليات العاملة وضعف صيانتها وعدم ادامتها .</t>
  </si>
  <si>
    <t>قلة عدد العاملين المخصص لعدد الآليات لجمع ورفع ونقل النفايات.</t>
  </si>
  <si>
    <t xml:space="preserve"> الرمي العشوائي للنفايات من قبل المواطنين والمحلات التجارية .</t>
  </si>
  <si>
    <t>قلة التشريعات والقوانين ويجب تفعيل قانون بفرض الغرامات للمقصرين والمخالفين .</t>
  </si>
  <si>
    <t>عدم وجود محطات تحويلية نظامية وسطية .</t>
  </si>
  <si>
    <t>الطمر العشوائي للنفايات.</t>
  </si>
  <si>
    <t xml:space="preserve"> قلة توفر المستلزمات (الأكياس) المخصصة لجمع النفايات.</t>
  </si>
  <si>
    <t xml:space="preserve"> عدم وجود منظومة فرز للنفايات من المصدر .</t>
  </si>
  <si>
    <t>مجانية خدمات النظافة للمناطق السكنية .</t>
  </si>
  <si>
    <t xml:space="preserve"> قلة توفر الحاويات المخصصة لجمع النفايات .</t>
  </si>
  <si>
    <t xml:space="preserve">جدول (17) </t>
  </si>
  <si>
    <t xml:space="preserve">تابع/ جدول (17) </t>
  </si>
  <si>
    <t>جدول (14)</t>
  </si>
  <si>
    <t xml:space="preserve">           2 .  محافظة بغداد / مديرية بلديات محافظة بغداد</t>
  </si>
  <si>
    <t xml:space="preserve">           3 . أمانة بغداد / دائرة المخلفات الصلبة والبيئة</t>
  </si>
  <si>
    <t xml:space="preserve">المصدر: 1 . ديوان المحافظات / مديرية بلدية مركز المحافظة ومديريات بلديات المحافظات </t>
  </si>
  <si>
    <t xml:space="preserve">جميع المحافظات عدا أمانة بغداد </t>
  </si>
  <si>
    <t>جميع المحافظات عدا أطراف بغداد</t>
  </si>
  <si>
    <t>جميع المحافظات عدا نينوى والبصرة</t>
  </si>
  <si>
    <t>العدد</t>
  </si>
  <si>
    <t xml:space="preserve">جميع المحافظات عدا اطراف بغداد  </t>
  </si>
  <si>
    <t xml:space="preserve">جميع المحافظات عدا كركوك ، واسط ، صلاح الدين وميسان </t>
  </si>
  <si>
    <t>قلة الأجور المخصصة للعاملين في مجال جمع ورفع ونقل النفايات .</t>
  </si>
  <si>
    <t>عدم تشريع قانون ادارة النفايات الصلبة .</t>
  </si>
  <si>
    <t>صعوبة الحصول على الموافقات بخصوص إستحصال الاراضي المخصصة لمواقع طمر النفايات حسب المواصفات البيئية المعتمدة .</t>
  </si>
  <si>
    <t>جميع المحافظات عدا آمانة بغداد ، كربلاء ، واسط وميسان</t>
  </si>
  <si>
    <t>جميع المحافظات عدا واسط ، النجف ، القادسية ، المثنى والبصرة</t>
  </si>
  <si>
    <t>كركوك ، ديالى ، بابل وصلاح الدين</t>
  </si>
  <si>
    <t>%</t>
  </si>
  <si>
    <t>جميع المحافظات عدا نبنوى، أمانة بغداد ، اطراف بغداد، بابل ، واسط وكربلاء</t>
  </si>
  <si>
    <t>السنوات</t>
  </si>
  <si>
    <t>كمية النفايات الإعتيادية المرفوعة (طن/ يوم)</t>
  </si>
  <si>
    <t>عدد المحطات التحويلية النظامية وغير النظامية (مواقع التجميع المؤقت)</t>
  </si>
  <si>
    <t>عدد مواقع الطمر (الحاصلة وغير الحاصلة على الموافقة البيئية)</t>
  </si>
  <si>
    <t>النسبة المئوية للسكان المخدومين بخدمة جمع النفايات</t>
  </si>
  <si>
    <t xml:space="preserve">الحضر </t>
  </si>
  <si>
    <t>العراق</t>
  </si>
  <si>
    <t>تدقيق</t>
  </si>
  <si>
    <t>عدد السكان *</t>
  </si>
  <si>
    <t xml:space="preserve">نسبة السكان المخدومين بخدمة جمع النفايات </t>
  </si>
  <si>
    <t>عدد السكان المخدومين</t>
  </si>
  <si>
    <t>عدد السكان الكلّي *</t>
  </si>
  <si>
    <t xml:space="preserve">القادسية </t>
  </si>
  <si>
    <t xml:space="preserve">جدول (5) </t>
  </si>
  <si>
    <t xml:space="preserve">عدد السكان المخدومين بخدمة جمع النفايات </t>
  </si>
  <si>
    <t>كمية النفايات الإعتيادية المرفوعة (طن/ سنة)</t>
  </si>
  <si>
    <t>كمية النفايات الإعتيادية المرفوعة (كغم/سنة)</t>
  </si>
  <si>
    <t>معدل كمية النفايات الاعتيادية المرفوعة (كغم/يوم)</t>
  </si>
  <si>
    <t>معدل كمية النفايات الإعتيادية المتولّدة عن كل فرد (كغم/يوم)</t>
  </si>
  <si>
    <t xml:space="preserve">الأنبار </t>
  </si>
  <si>
    <t xml:space="preserve">          2 . أمانة بغداد / دائرة المخلفات الصلبة والبيئة</t>
  </si>
  <si>
    <t>عدد السكان المخدومين الكلَي</t>
  </si>
  <si>
    <t>غير النظامية</t>
  </si>
  <si>
    <t>أسباب عدم الإستخدام</t>
  </si>
  <si>
    <t>قلة عدد الآليات (كابسات،.....الخ) وتقادم البعض منها</t>
  </si>
  <si>
    <t xml:space="preserve">قلة التخصيصات المالية </t>
  </si>
  <si>
    <t>شحة المواد الإحتياطية اللازمة للآليات العاملة وضعف صيانتها وعدم ادامتها</t>
  </si>
  <si>
    <t>قلة الوعي البيئي وعدم إلتزام المواطنين بالتوقيتات الزمنية لرفع النفايات</t>
  </si>
  <si>
    <t>قلة عدد العاملين المخصص لعدد الآليات لجمع ورفع ونقل النفايات</t>
  </si>
  <si>
    <t xml:space="preserve">قلة الأجور المخصصة للعاملين في مجال جمع ورفع ونقل النفايات </t>
  </si>
  <si>
    <t>الطمر العشوائي للنفايات</t>
  </si>
  <si>
    <t xml:space="preserve">صعوبة الحصول على الموافقات بخصوص إستحصال الاراضي المخصصة لمواقع طمر النفايات حسب المواصفات البيئية المعتمدة </t>
  </si>
  <si>
    <t xml:space="preserve">عدد أيام العمل في السنة </t>
  </si>
  <si>
    <t>الكمية المفروزة (المعاد تدويرها) (طن/ يوم)</t>
  </si>
  <si>
    <t>الكمية المفروزة (المعاد تدويرها) (طن/ سنة)</t>
  </si>
  <si>
    <t xml:space="preserve">الرمي العشوائي للنفايات من قبل المواطنين والمحلات التجارية </t>
  </si>
  <si>
    <t xml:space="preserve">عدم وجود منظومة فرز للنفايات من المصدر </t>
  </si>
  <si>
    <t>قلة توفر المستلزمات (الأكياس) المخصصة لجمع النفايات</t>
  </si>
  <si>
    <t xml:space="preserve">قلة الحاويات المخصصة لجمع النفايات </t>
  </si>
  <si>
    <t>الحصول على الموافقة البيئية</t>
  </si>
  <si>
    <t>حاصلة</t>
  </si>
  <si>
    <t>مستخدمة</t>
  </si>
  <si>
    <t>غير مستخدمة</t>
  </si>
  <si>
    <t>عدد مواقع طمر النفايات الكلي</t>
  </si>
  <si>
    <t>عدد مواقع طمر النفايات الحاصلة على الموافقة البيئية</t>
  </si>
  <si>
    <t>الموقع نسبة للتصميم الاساس للبلدية</t>
  </si>
  <si>
    <t xml:space="preserve">مستخدمة </t>
  </si>
  <si>
    <t>عدد مواقع طمر النفايات غير الحاصلة على الموافقة البيئية</t>
  </si>
  <si>
    <t>عدد مواقع الرمي العشوائي</t>
  </si>
  <si>
    <t>عدد المؤسسات البلدية الكلي</t>
  </si>
  <si>
    <t xml:space="preserve">% </t>
  </si>
  <si>
    <t>النسب المئوية للمحافظات حسب نوع المشكلة التي يعاني منها قطاع الخدمات البلدية لسنة 2025</t>
  </si>
  <si>
    <t>عدد معامل فرز وتدوير النفايات حسب الحالة العملية وعدد أيام العمل والكميات المفروزة (المعاد تدويرها) والنسبة المئوية للفرز ومواقعها حسب المحافظة لسنة 2025</t>
  </si>
  <si>
    <t xml:space="preserve">داخل التصميم </t>
  </si>
  <si>
    <t xml:space="preserve">جدول (15) </t>
  </si>
  <si>
    <t xml:space="preserve">عدد مواقع طمر النفايات  </t>
  </si>
  <si>
    <t>كمية المخلفات المرفوعة (النفايات الإعتيادية، الأنقاض والسكراب) والنفايات الخطرة حسب المحافظة لسنة 2025</t>
  </si>
  <si>
    <t>التوزيع النسبي لكمية المخلفات المرفوعة (النفايات الإعتيادية، الأنقاض والسكراب) حسب المحافظة لسنة 2025</t>
  </si>
  <si>
    <t>كمية النفايات الإعتيادية المرفوعة ومعدل كمية النفايات المتولّدة عن كل فرد حسب المحافظة لسنة 2025</t>
  </si>
  <si>
    <t>النسب المئوية للمحافظات التي ترفع مؤسساتها البلدية نفايات خطرة حسب نوع المصدر لسنة 2025</t>
  </si>
  <si>
    <t>حسب الإستخدام</t>
  </si>
  <si>
    <t>Summary of municipal services sector indicators for the years (2017-2025)</t>
  </si>
  <si>
    <t>Number of municipal institutions</t>
  </si>
  <si>
    <t>Years</t>
  </si>
  <si>
    <t xml:space="preserve">Percentage of population served with waste collection service </t>
  </si>
  <si>
    <t>Urban</t>
  </si>
  <si>
    <t>Iraq</t>
  </si>
  <si>
    <t>Table (1)</t>
  </si>
  <si>
    <t xml:space="preserve"> 2025 عدد المؤسسات البلدية والنسب المئوية للسكان المخدومين بخدمة جمع النفايات حسب البيئة والمحافظة لسنة </t>
  </si>
  <si>
    <t xml:space="preserve">(2025-2017) خلاصة مؤشرات قطاع الخدمات البلدية للسنوات  </t>
  </si>
  <si>
    <t xml:space="preserve">  (1) جدول</t>
  </si>
  <si>
    <t>Number of municipal institutions and percentage of population served by waste collection service by environment and governorate for 2025</t>
  </si>
  <si>
    <t xml:space="preserve">جدول (2) </t>
  </si>
  <si>
    <t>Table (2)</t>
  </si>
  <si>
    <t xml:space="preserve">No. of population* </t>
  </si>
  <si>
    <t>Percentage of population served by waste collection service</t>
  </si>
  <si>
    <t>Total no. of population*</t>
  </si>
  <si>
    <t>Governorate</t>
  </si>
  <si>
    <t>Table (3)</t>
  </si>
  <si>
    <t>Table (5)</t>
  </si>
  <si>
    <t>Amount of lifted normal waste and the average amount of generated waste per capita by governorate for 2025</t>
  </si>
  <si>
    <t xml:space="preserve">أساليب التخلص من النفايات الاعتيادية </t>
  </si>
  <si>
    <t>No. of governorates</t>
  </si>
  <si>
    <t>المجموع   Total</t>
  </si>
  <si>
    <t>Nineveh</t>
  </si>
  <si>
    <t>Kirkuk</t>
  </si>
  <si>
    <t>Diala</t>
  </si>
  <si>
    <t>Al- Anbar</t>
  </si>
  <si>
    <t>Mayoralty of Baghdad</t>
  </si>
  <si>
    <t>Suburbs of Baghdad</t>
  </si>
  <si>
    <t>Babylon</t>
  </si>
  <si>
    <t>Kerbela</t>
  </si>
  <si>
    <t>Wasit</t>
  </si>
  <si>
    <t>Salah Al-Deen</t>
  </si>
  <si>
    <t>Al-Najaf</t>
  </si>
  <si>
    <t>Al-Qadisiya</t>
  </si>
  <si>
    <t>Al-Muthanna</t>
  </si>
  <si>
    <t>Thi-Qar</t>
  </si>
  <si>
    <t>Missan</t>
  </si>
  <si>
    <t>Basrah</t>
  </si>
  <si>
    <t>Total</t>
  </si>
  <si>
    <t>No. of municipal institutions</t>
  </si>
  <si>
    <t>Percentage</t>
  </si>
  <si>
    <t xml:space="preserve"> No. of population served with waste collection service</t>
  </si>
  <si>
    <t>Amount of normal lifted waste (ton/year)</t>
  </si>
  <si>
    <t>Amount of normal lifted waste (ton/day)</t>
  </si>
  <si>
    <t>Amount of normal lifted waste (kg/year)</t>
  </si>
  <si>
    <t>Table (7)</t>
  </si>
  <si>
    <t>Sources of hazardous waste</t>
  </si>
  <si>
    <t>Names of governorates</t>
  </si>
  <si>
    <t>Table (4)</t>
  </si>
  <si>
    <t>Table (9)</t>
  </si>
  <si>
    <t>Table (14)</t>
  </si>
  <si>
    <t>Table (10)</t>
  </si>
  <si>
    <t>Table (11)</t>
  </si>
  <si>
    <t>Table (12)</t>
  </si>
  <si>
    <t>Table (15)</t>
  </si>
  <si>
    <t>Table (16)</t>
  </si>
  <si>
    <t>Amount of lifted waste (normal, rubble and scrap) and hazardous waste by governorate for 2025</t>
  </si>
  <si>
    <t xml:space="preserve">المجموع </t>
  </si>
  <si>
    <t>حرق</t>
  </si>
  <si>
    <t>تحويلها الى طاقة</t>
  </si>
  <si>
    <t>أخرى</t>
  </si>
  <si>
    <t>جدول (8)</t>
  </si>
  <si>
    <t>Table (8)</t>
  </si>
  <si>
    <t>التدوير او إعادة الاستعمال</t>
  </si>
  <si>
    <t xml:space="preserve">تحويلها الى سماد </t>
  </si>
  <si>
    <t xml:space="preserve"> </t>
  </si>
  <si>
    <t xml:space="preserve">الجهة </t>
  </si>
  <si>
    <t>المؤسسات البلدية التي توفر مستلزمات  الصحة والسلامة المهنية</t>
  </si>
  <si>
    <t xml:space="preserve"> عدد المحطات التحويلية غير النظامية (مواقع االتجميع المؤقت)</t>
  </si>
  <si>
    <t xml:space="preserve">عدد البلديات الكلي </t>
  </si>
  <si>
    <t xml:space="preserve">أساليب التخلص من النفايات الخطرة </t>
  </si>
  <si>
    <t>التجميع في مواقع التجميع المؤقت</t>
  </si>
  <si>
    <t>الطمر في المواقع المخصصة للطمر الصحي</t>
  </si>
  <si>
    <t xml:space="preserve">إعادة التدوير </t>
  </si>
  <si>
    <t>الرمي في الأنهر والمبازل</t>
  </si>
  <si>
    <t>التحويل الى طاقة</t>
  </si>
  <si>
    <t>التسليم إلى جهات رسمية (وزارة الصحة، البيئة،...إلخ)</t>
  </si>
  <si>
    <t xml:space="preserve">تحويل الى سماد </t>
  </si>
  <si>
    <t>مجموع كمية المخلفات المرفوعة (طن/سنة)</t>
  </si>
  <si>
    <t>Total amount of lifted waste (ton/day)</t>
  </si>
  <si>
    <t>مجموع كمية المخلفات المرفوعة (طن/يوم)</t>
  </si>
  <si>
    <t xml:space="preserve">النفايات الإعتيادية </t>
  </si>
  <si>
    <t xml:space="preserve">الأنقاض (مخلفات الهدم والبناء)   </t>
  </si>
  <si>
    <t xml:space="preserve"> Rubble</t>
  </si>
  <si>
    <t xml:space="preserve">السكراب </t>
  </si>
  <si>
    <t xml:space="preserve">مجموع كمية النفايات الخطرة المرفوعة (كغم/يوم) </t>
  </si>
  <si>
    <t xml:space="preserve">مجموع كمية النفايات الخطرة المرفوعة (كغم/سنة) *  </t>
  </si>
  <si>
    <t xml:space="preserve"> Hazardous waste</t>
  </si>
  <si>
    <r>
      <t xml:space="preserve">النفايات الخطرة </t>
    </r>
    <r>
      <rPr>
        <b/>
        <sz val="9"/>
        <color theme="0"/>
        <rFont val="Arial"/>
        <family val="2"/>
      </rPr>
      <t xml:space="preserve">   </t>
    </r>
    <r>
      <rPr>
        <b/>
        <sz val="10"/>
        <color theme="0"/>
        <rFont val="Arial"/>
        <family val="2"/>
      </rPr>
      <t xml:space="preserve"> </t>
    </r>
  </si>
  <si>
    <t xml:space="preserve">المخلفات المرفوعة (طن/سنة)  </t>
  </si>
  <si>
    <t>Rural</t>
  </si>
  <si>
    <t xml:space="preserve">الحضر  </t>
  </si>
  <si>
    <t xml:space="preserve">الريف </t>
  </si>
  <si>
    <t>النفايات الإعتيادية</t>
  </si>
  <si>
    <t xml:space="preserve">الأنقاض (مخلفات الهدم والبناء) </t>
  </si>
  <si>
    <t xml:space="preserve"> Scrap</t>
  </si>
  <si>
    <t xml:space="preserve"> Total amount of lifted waste (ton/year)</t>
  </si>
  <si>
    <t xml:space="preserve">مجموع كمية المخلفات المرفوعة (طن/سنة) </t>
  </si>
  <si>
    <t xml:space="preserve">التوزيع النسبي للمخلفات المرفوعة   </t>
  </si>
  <si>
    <t>* عدد السكان حسب بيانات التعداد العام للسكان لسنة 2024 لهيأة الإحصاء ونظم المعلومات الجغرافية بضمنها إقليم كردستان</t>
  </si>
  <si>
    <t>Environment Statistics Department/ CSGIS/ Iraq</t>
  </si>
  <si>
    <t xml:space="preserve"> percentage</t>
  </si>
  <si>
    <t>عدد المحطات التحويلية (النظامية)</t>
  </si>
  <si>
    <t>غير حاصلة</t>
  </si>
  <si>
    <t>المؤسسات البلدية التي يستخدم عاملوها في مجال جمع ورفع النفايات مستلزمات الصحة والسلامة المهنية</t>
  </si>
  <si>
    <t xml:space="preserve">عدد ونسبة المؤسسات البلدية التي توفر مستلزمات الصحة والسلامة المهنية للعاملين في مجال جمع ورفع النفايات والتي يستخدم عاملوها هذه المستلزمات حسب المحافظة لسنة 2025  </t>
  </si>
  <si>
    <t>Table (13)</t>
  </si>
  <si>
    <t xml:space="preserve"> number</t>
  </si>
  <si>
    <t>عدد ونسبة المؤسسات البلدية التي تنفّذ برامج توعية صحية للعاملين ضمن حدود البلدية حسب المحافظة لسنة 2025</t>
  </si>
  <si>
    <t xml:space="preserve">البلديات التي تنفّذ برامج توعية صحية </t>
  </si>
  <si>
    <t>عدد البرامج حسب الجهة المنفّذة</t>
  </si>
  <si>
    <t>Percentages of governorates by type of problem suffered by the municipal services sector for the year 2025</t>
  </si>
  <si>
    <t>The problems suffered by the municipal services sector</t>
  </si>
  <si>
    <t>Location in the governorate</t>
  </si>
  <si>
    <t>Percentage of sorting from the quantity of regular waste</t>
  </si>
  <si>
    <t>Operational</t>
  </si>
  <si>
    <t>Stopped</t>
  </si>
  <si>
    <t>Under construction</t>
  </si>
  <si>
    <t>Number of waste sorting and recycling plants by operational status, number of working days, quantities sorted (recycled), percentage of sorting, and their locations by governorate for the year 2025</t>
  </si>
  <si>
    <t>Amanat Baghdad</t>
  </si>
  <si>
    <t>Outskirts of Baghdad</t>
  </si>
  <si>
    <t>Shortage in the number of vehicles (compactors, etc.) and some of them are outdated</t>
  </si>
  <si>
    <t>Insufficient financial allocations</t>
  </si>
  <si>
    <t>Scarcity of spare parts needed for operating vehicles, poor maintenance, and lack of upkeep</t>
  </si>
  <si>
    <t>Low environmental awareness and citizens not adhering to waste collection schedules</t>
  </si>
  <si>
    <t>Insufficient number of workers assigned to the number of vehicles for collecting, lifting, and transporting waste</t>
  </si>
  <si>
    <t>Low wages allocated to workers in waste collection, lifting, and transportation</t>
  </si>
  <si>
    <t>Random dumping of waste by citizens and commercial shops</t>
  </si>
  <si>
    <t>Random/irregular landfilling of waste</t>
  </si>
  <si>
    <t>Difficulty obtaining approvals for acquiring lands designated for waste landfill sites according to approved environmental specifications</t>
  </si>
  <si>
    <t>Shortage of supplies (bags) designated for waste collection</t>
  </si>
  <si>
    <t>No waste sorting system at the source</t>
  </si>
  <si>
    <t>Shortage of containers designated for waste collection</t>
  </si>
  <si>
    <t>Others</t>
  </si>
  <si>
    <t>Number and percentage of municipal institutions that implement health awareness programs for workers within the municipality boundaries by governorate for the year 2025</t>
  </si>
  <si>
    <t>Municipalities that implement health awareness programs</t>
  </si>
  <si>
    <t xml:space="preserve"> Total number of municipalities</t>
  </si>
  <si>
    <t>number</t>
  </si>
  <si>
    <t xml:space="preserve">Entity </t>
  </si>
  <si>
    <t xml:space="preserve"> Number and percentage of municipal institutions that provide occupational health and safety supplies to workers in the waste collection and removal sector, and whose workers use these supplies, by governorate for the year 2025</t>
  </si>
  <si>
    <t>Total number of municipal institutions</t>
  </si>
  <si>
    <t>Municipal institutions that provide occupational health and safety supplies</t>
  </si>
  <si>
    <t xml:space="preserve"> Municipal institutions whose workers in the waste collection and removal sector use occupational health and safety supplies</t>
  </si>
  <si>
    <t xml:space="preserve"> Number of waste landfill sites that have not obtained environmental approval, by location relative to the municipality's master plan and by usage, and the number of random dumping sites, by governorate for the year 2025</t>
  </si>
  <si>
    <t xml:space="preserve"> Reasons for non-use</t>
  </si>
  <si>
    <t xml:space="preserve"> Within the master plan</t>
  </si>
  <si>
    <t>Outside the master plan</t>
  </si>
  <si>
    <t>In use</t>
  </si>
  <si>
    <t>Not in use</t>
  </si>
  <si>
    <t xml:space="preserve"> Total number of waste landfill sites</t>
  </si>
  <si>
    <t xml:space="preserve"> Location relative to the municipality's master plan</t>
  </si>
  <si>
    <t xml:space="preserve"> By usage</t>
  </si>
  <si>
    <t xml:space="preserve">Regulated </t>
  </si>
  <si>
    <t xml:space="preserve">Unregulated </t>
  </si>
  <si>
    <t>Number of unregulated transfer stations (temporary collection sites) with and without environmental approval, by usage, reasons for non-use, and by governorate for the year 2025</t>
  </si>
  <si>
    <t xml:space="preserve"> Obtaining environmental approval</t>
  </si>
  <si>
    <t xml:space="preserve">Approved </t>
  </si>
  <si>
    <t>Not approved</t>
  </si>
  <si>
    <t>Number of regulated transfer stations with and without environmental approval, by usage, reasons for non-use, and by governorate for the year 2025</t>
  </si>
  <si>
    <t xml:space="preserve"> Methods of disposing of municipal solid waste</t>
  </si>
  <si>
    <t>Sale</t>
  </si>
  <si>
    <t>Waste-to-energy conversion</t>
  </si>
  <si>
    <t>Composting / Conversion to fertilizer</t>
  </si>
  <si>
    <t>Incineration</t>
  </si>
  <si>
    <t>Recycling or reuse</t>
  </si>
  <si>
    <t>Dumping in vacant lots</t>
  </si>
  <si>
    <t>Landfilling in sites without environmental approval</t>
  </si>
  <si>
    <t>ملاحظة : احتساب النسبة المئوية بتقسيم عدد المحافظات التي تتبع أسلوب التخلص من النفايات الاعتيادية على عدد المحافظات الكلي والبالغ (16) محافظة (بالنسبة لمحافظة بغداد تم تقسيمها الى امانة بغداد وأظراف بغداد) * 100</t>
  </si>
  <si>
    <t>Note: Calculation of the percentage by dividing the number of governorates that follow a specific method of disposing of municipal solid waste by the total number of governorates, which is (16). (For Baghdad Governorate, it has been divided into Baghdad Municipality and the Suburbs of Baghdad)*100</t>
  </si>
  <si>
    <t>عدد مواقع طمر النفايات الحاصلة على الموافقة البيئية حسب موقعها نسبة للتصميم الأساس للبلدية وحسب الإستخدام والمحافظة لسنة 2025</t>
  </si>
  <si>
    <t>عدد مواقع طمر النفايات غير الحاصلة على الموافقة البيئية حسب موقعها نسبة للتصميم الأساس للبلدية وحسب الإستخدام وعدد مواقع الرمي العشوائي وحسب المحافظة لسنة 2025</t>
  </si>
  <si>
    <t>عدد البرامج المنفّذة</t>
  </si>
  <si>
    <t>ملاحظة : احتساب النسبة المئوية بتقسيم عدد المحافظات التي تتبع أسلوب التخلص من النفايات الإعتيادية على عدد المحافظات الكلي والبالغ (16) محافظة (بالنسبة لمحافظة بغداد تم تقسيمها الى أمانة بغداد وأظراف بغداد) * 100</t>
  </si>
  <si>
    <t>Percentage of Governorates whose Municipal Institutions Collect Hazardous Waste by Source Type for the Year 2025</t>
  </si>
  <si>
    <t>Percentage of Governorates whose Municipal Institutions Collect Hazardous Waste by Method of Disposal for the Year 2025</t>
  </si>
  <si>
    <t xml:space="preserve"> Methods of Hazardous Waste Disposal</t>
  </si>
  <si>
    <t>Collection at temporary collection sites</t>
  </si>
  <si>
    <t>Landfilling in designated sanitary landfill sites</t>
  </si>
  <si>
    <t>Dumping in empty areas</t>
  </si>
  <si>
    <t>Recycling</t>
  </si>
  <si>
    <t>Composting</t>
  </si>
  <si>
    <t>Dumping in rivers and drains</t>
  </si>
  <si>
    <t>Waste-to-Energy / Energy Recovery</t>
  </si>
  <si>
    <t>Handover to official authorities (Ministry of Health, Environment, etc.)</t>
  </si>
  <si>
    <t>Source:1.  Governorates Office / Directorate of the Capital Municipality and Directorates of the Governorate Municipalities</t>
  </si>
  <si>
    <t xml:space="preserve"> 2.  Baghdad Municipality / Solid Waste and Environment Department</t>
  </si>
  <si>
    <t xml:space="preserve"> Average amount of regular waste generated per person (kg/day)</t>
  </si>
  <si>
    <t xml:space="preserve"> Average amount of regular waste collected (kg/day)</t>
  </si>
  <si>
    <t xml:space="preserve"> Relative distribution of the amount of waste collected (regular waste, rubble and scrap) by governorate for the year 2025</t>
  </si>
  <si>
    <t xml:space="preserve"> Relative distribution of collected waste</t>
  </si>
  <si>
    <r>
      <t xml:space="preserve"> </t>
    </r>
    <r>
      <rPr>
        <b/>
        <sz val="9"/>
        <color theme="0"/>
        <rFont val="Times New Roman"/>
        <family val="1"/>
      </rPr>
      <t>No. of municipal institutio</t>
    </r>
    <r>
      <rPr>
        <b/>
        <sz val="10"/>
        <color theme="0"/>
        <rFont val="Times New Roman"/>
        <family val="1"/>
      </rPr>
      <t>ns</t>
    </r>
  </si>
  <si>
    <r>
      <t xml:space="preserve"> </t>
    </r>
    <r>
      <rPr>
        <b/>
        <sz val="9"/>
        <color rgb="FF000000"/>
        <rFont val="Times New Roman"/>
        <family val="1"/>
      </rPr>
      <t>Scrap</t>
    </r>
  </si>
  <si>
    <t xml:space="preserve"> Number of hazardous waste collection days (270) days per year</t>
  </si>
  <si>
    <t xml:space="preserve"> Collected waste (ton/year)</t>
  </si>
  <si>
    <t>Total amount of lifted waste (ton/year)</t>
  </si>
  <si>
    <t xml:space="preserve"> Total amount of hazardous waste collected (kg/day)</t>
  </si>
  <si>
    <t xml:space="preserve"> Total amount of hazardous waste collected (kg/year)*</t>
  </si>
  <si>
    <t xml:space="preserve">* population count according to the General Population Census data for 2024 from the Statistics and geographic information systems authority including the kurdistan region  </t>
  </si>
  <si>
    <t>Number of official and unofficial transfer stations (temporary collection sites)</t>
  </si>
  <si>
    <t>Number of landfill sites (with and without environmental approval)</t>
  </si>
  <si>
    <t>Amount of regular waste collected (ton/day)</t>
  </si>
  <si>
    <t>ملاحظة : بيانات السنوات (2017 ــ 2025) عدا (إقليم كردستان)</t>
  </si>
  <si>
    <t>Note: Data for the years (2017 - 2025) excluding (Kurdistan Region)</t>
  </si>
  <si>
    <t xml:space="preserve"> عدد المحطات التحويلية (النظامية) الحاصلة وغير الحاصلة على الموافقة البيئية حسب الإستخدام وإسباب عدم الإستخدام وحسب المحافظة لسنة 2025 </t>
  </si>
  <si>
    <t>عدد المحطات التحويلية غير النظامية (مواقع التجميع الموقت) الحاصلة وغير الحاصلة على الموافقة البيئية حسب الإستخدام وأسباب عدم الإستخدام وحسب المحافظة لسنة 2025</t>
  </si>
  <si>
    <t>أسباب عدم الاستخدام</t>
  </si>
  <si>
    <t xml:space="preserve"> Lifted waste </t>
  </si>
  <si>
    <t>جدول (6)</t>
  </si>
  <si>
    <t>Table (6)</t>
  </si>
  <si>
    <t xml:space="preserve">جدول (7) </t>
  </si>
  <si>
    <t>الطمر في المواقع الحاصلة على الموافقة البيئية</t>
  </si>
  <si>
    <t>الطمر في المواقع غير الحاصلة على الموافقة البيئية</t>
  </si>
  <si>
    <t>Landfilling in facilities with environmental approval</t>
  </si>
  <si>
    <t>Landfilling in sites belonging to other entities</t>
  </si>
  <si>
    <t xml:space="preserve">قلة او عدم توفر الآليات المتخصصة </t>
  </si>
  <si>
    <t>Lack of or unavailability of specialized equipment/vehicles</t>
  </si>
  <si>
    <t>غياب التشريعات والقوانين وعدم تفعيل قانون فرض الغرامات للمقصرين والمخالفين</t>
  </si>
  <si>
    <t>Absence of legislation and laws, and failure to enforce the law imposing fines on defaulters and violators</t>
  </si>
  <si>
    <t>*Number of population</t>
  </si>
  <si>
    <t>حضر</t>
  </si>
  <si>
    <t>ريف</t>
  </si>
  <si>
    <t>جميع المحافظات عدا ديالى، الأنبار، أمانة بغداد، أطراف بغداد، صلاح الدين وذي قار</t>
  </si>
  <si>
    <t>جميع المحافظات عدا بابل</t>
  </si>
  <si>
    <t>جميع المحافظات عدا نينوى، صلاح الدين، ذي قار وميسان</t>
  </si>
  <si>
    <t>نينوى، ديالى، أمانة بغداد وأطراف بغداد</t>
  </si>
  <si>
    <t>لا يوجد</t>
  </si>
  <si>
    <t>All governorates excluding Babylon</t>
  </si>
  <si>
    <t>None</t>
  </si>
  <si>
    <t>All governorates excluding Nineveh,  Salah al- deen, Thi-Qar and Missan</t>
  </si>
  <si>
    <t>Nineveh, Diala, Mayoralty of Baghdad  and Suburbs of Baghdad</t>
  </si>
  <si>
    <t>All governorates excluding Diala, Al- Anbar, Mayoralty of Baghdad, Suburbs of Baghdad, Salah al- deen and Thi-Qar</t>
  </si>
  <si>
    <t>المؤسسات الصحية</t>
  </si>
  <si>
    <t>المؤسسات الصناعية</t>
  </si>
  <si>
    <t>المجازر</t>
  </si>
  <si>
    <t>المؤسسات الزراعية</t>
  </si>
  <si>
    <t>Health Institutions</t>
  </si>
  <si>
    <t>Industrial Institutions</t>
  </si>
  <si>
    <t>Slaughterhouses</t>
  </si>
  <si>
    <t>Agricultural Institutions</t>
  </si>
  <si>
    <t>ديالى، الأنبار، واسط والقادسية</t>
  </si>
  <si>
    <t>ديالى، الأنبار والقادسية</t>
  </si>
  <si>
    <t>ديالى، الأنبار، النجف، القادسية والمثنى</t>
  </si>
  <si>
    <t>Diala, Al- Anbar, Wasit and Al-Qadisiya</t>
  </si>
  <si>
    <t>Diala, Al- Anbar and Al-Qadisiya</t>
  </si>
  <si>
    <t>Diala, Al- Anbar, Al-Najaf, Al-Qadisiya and Al-Muthanna</t>
  </si>
  <si>
    <t>الأنبار، القادسية والمثنى</t>
  </si>
  <si>
    <t>ديالى، الأنبار، واسط، النجف، القادسية والمثنى</t>
  </si>
  <si>
    <t xml:space="preserve"> Al- Anbar, Al-Qadisiya and Al-Muthanna</t>
  </si>
  <si>
    <t>Diala, Al- Anbar, Wasit, Al-Najaf, Al-Qadisiya and Al-Muthanna</t>
  </si>
  <si>
    <t xml:space="preserve"> Al- Anbar</t>
  </si>
  <si>
    <t>عدم توفر اليات تخصصية</t>
  </si>
  <si>
    <t xml:space="preserve">المحطة الأولى تم إستلامها حديثاً وفي  طور الصيانة والمحطة الثانية قيد الإنجاز </t>
  </si>
  <si>
    <t xml:space="preserve">Absence of specialized mechanisms </t>
  </si>
  <si>
    <t>The first station was recently handed over and is currently undergoing maintenance, whereas the second station is still in progress</t>
  </si>
  <si>
    <t>قيد الإنجاز</t>
  </si>
  <si>
    <t>Station is still in progress</t>
  </si>
  <si>
    <t>All governorates</t>
  </si>
  <si>
    <t>جميع المحافظات عدا أمانة بغداد، كربلاء وواسط</t>
  </si>
  <si>
    <t xml:space="preserve">All governorates excluding Mayoralty of Baghdad, Kerbala and Wasit </t>
  </si>
  <si>
    <t>جميع المحافظات عدا أمانة بغداد</t>
  </si>
  <si>
    <t xml:space="preserve">All governorates excluding Mayoralty of Baghdad </t>
  </si>
  <si>
    <t xml:space="preserve">جميع المحافظات عدا أطراف بغداد وكربلاء </t>
  </si>
  <si>
    <t xml:space="preserve">All governorates excluding Suburbs of Baghdad and Kerbala </t>
  </si>
  <si>
    <t>جميع المحافظات عدا أمانة بغداد، كربلاء، واسط والمثنى</t>
  </si>
  <si>
    <t>All governorates excluding Mayoralty of Baghdad, Kerbala, Wasit and Al-Muthanna</t>
  </si>
  <si>
    <t xml:space="preserve">جميع المحافظات عدا أمانة بغداد وكربلاء </t>
  </si>
  <si>
    <t xml:space="preserve">All governorates excluding Mayoralty of Baghdad and Kerbala </t>
  </si>
  <si>
    <t>جميع المحافظات عدا نينوى، أمانة بغداد وواسط</t>
  </si>
  <si>
    <t>كركوك، ديالى والبصرة</t>
  </si>
  <si>
    <t>Kirkuk, Diala and Al- Basrah</t>
  </si>
  <si>
    <t xml:space="preserve">All governorates excluding  Mayoralty of Baghdad </t>
  </si>
  <si>
    <t xml:space="preserve">All governorates excluding Nineveh, Mayoralty of Baghdad and Wasit </t>
  </si>
  <si>
    <t>قيد استحصال الموافقات من جهات ذات العلاقة واكمال اجراءات استملاك الارض المقترحة للمشروع</t>
  </si>
  <si>
    <t>الموقع الأول قيد الانشاء، والموقع الثاني تم استحصال موافقة جميع الدوائر عدا موافقة دائرة البيئة</t>
  </si>
  <si>
    <t>إعتراض الاهالي ومنع السواق من رمي النفايات في الموقعين الغير مستخدمة</t>
  </si>
  <si>
    <t>لم  ينفذ المشروع بسبب عدم توفر المخصصات المالية</t>
  </si>
  <si>
    <t>امتلاء الطمر وعدم استعياب الموقع لكميات أخرى</t>
  </si>
  <si>
    <t>عدم امتلاء الطمر</t>
  </si>
  <si>
    <t>عدم استكمال الاجراءات لشراء الموقع نتيجة عدم اكتمال معاملة رفع يد الاصلاح الزراعي</t>
  </si>
  <si>
    <t>قيد الانشاء</t>
  </si>
  <si>
    <t>In the process of obtaining approvals from the concerned entities and finalizing the procedures for the expropriation of the proposed project land</t>
  </si>
  <si>
    <t>The first site is currently under construction, while the second site has received approvals from all relevant authorities, with the exception of the Environmental Department</t>
  </si>
  <si>
    <t>Residents’ objection and the prohibition of drivers from disposing of waste at the two non-utilized sites</t>
  </si>
  <si>
    <t>The project has not been executed owing to the lack of allocated financial resources</t>
  </si>
  <si>
    <t>The landfill has reached its maximum capacity and cannot accept additional waste loads</t>
  </si>
  <si>
    <t>The landfill has not reached full capacity</t>
  </si>
  <si>
    <t>The acquisition procedures for the site have not been finalized as the process of lifting the Agricultural Reform Department’s claim has not yet been completed</t>
  </si>
  <si>
    <t xml:space="preserve">   con        ـ يتبع ـ</t>
  </si>
  <si>
    <t>تابع / جدول (11)</t>
  </si>
  <si>
    <t>Continued / Table (11)</t>
  </si>
  <si>
    <t>قيد استحصال الموافقات من الجهات ذات العلاقة واكمال اجراءات استملاك الارض لانشاء المشروع عليها</t>
  </si>
  <si>
    <t>In the process of obtaining approvals from the concerned entities and finalizing the procedures for the expropriation of the land designated for the project</t>
  </si>
  <si>
    <t xml:space="preserve">عدد المؤسسات البلدية </t>
  </si>
  <si>
    <t>شركة كاران للصوب الصغير</t>
  </si>
  <si>
    <t>شركة كاركين للصوب الكبير</t>
  </si>
  <si>
    <t>منظمات المجتمع المدني</t>
  </si>
  <si>
    <t>منظمة undp</t>
  </si>
  <si>
    <t>مديرية بيئة ديالى</t>
  </si>
  <si>
    <t>دوائر الصحة</t>
  </si>
  <si>
    <t>تابع / جدول (14)</t>
  </si>
  <si>
    <t>Continued / Table (14)</t>
  </si>
  <si>
    <t>مشروع التكامل</t>
  </si>
  <si>
    <t>برنامج لجنة العمل التطوعي</t>
  </si>
  <si>
    <t>برنامج توعية السلامة المهنية</t>
  </si>
  <si>
    <t>مديرية العلاقات العامة</t>
  </si>
  <si>
    <t>شعبة الاعلام في مديرية كربلاء</t>
  </si>
  <si>
    <t>شعبة البيئة في بلدية الحر</t>
  </si>
  <si>
    <t>شعبة التخطيط والمتابعة الحر</t>
  </si>
  <si>
    <t>دائرة الصحة في الجدول الغربي</t>
  </si>
  <si>
    <t>الهلال الاحمر</t>
  </si>
  <si>
    <t>دائرة الدفاع المدني</t>
  </si>
  <si>
    <t>الهلال الأحمر</t>
  </si>
  <si>
    <t>المركز الوطني للصحة والسلامة</t>
  </si>
  <si>
    <t>بلدية النجف</t>
  </si>
  <si>
    <t>مركز تدريب والتطوير</t>
  </si>
  <si>
    <t>اعلام بلدية المشخاب</t>
  </si>
  <si>
    <t>مركز تدريب وتطوير موظفين البلديات</t>
  </si>
  <si>
    <t>منظمة ادارة الجودة</t>
  </si>
  <si>
    <t>قسم التدريب والتطوير</t>
  </si>
  <si>
    <t>قسم تدريب والتطوير</t>
  </si>
  <si>
    <t>مركز تطوير</t>
  </si>
  <si>
    <t>بلدية البصرة قسم التدريب</t>
  </si>
  <si>
    <t>مديرية دفاع المدني</t>
  </si>
  <si>
    <t>المؤسسات البلدية</t>
  </si>
  <si>
    <t>الشرطة المجتمعية</t>
  </si>
  <si>
    <t>قضاء المحمودية/ ناحية اليوسفية</t>
  </si>
  <si>
    <t>معمل في جانب الكرخ والآخر في جانب الرصافة</t>
  </si>
  <si>
    <t xml:space="preserve">تابع/ جدول (16) </t>
  </si>
  <si>
    <t>Continued / Table (16)</t>
  </si>
  <si>
    <t xml:space="preserve"> Suburbs of Baghdad</t>
  </si>
  <si>
    <t>كغم/يوم</t>
  </si>
  <si>
    <t>طن/يوم</t>
  </si>
  <si>
    <t>الف طن /يوم</t>
  </si>
  <si>
    <t>الطمر في مواقع تابعة لبلديات أخرى</t>
  </si>
  <si>
    <t>No. of served population</t>
  </si>
  <si>
    <t xml:space="preserve"> Amount of waste collected (ton/year)</t>
  </si>
  <si>
    <t>النسب المئوية للمحافظات حسب أساليب التخلص من النفايات الإعتيادية لسنة 2025</t>
  </si>
  <si>
    <t>Percentage of Governorates distribution by methods of disposing of municipal solid waste for the year 2025</t>
  </si>
  <si>
    <t>النسب المئوية للمحافظات التي ترفع مؤسساتها البلدية نفايات خطرة حسب أسلوب التخلص منها لسنة 2025</t>
  </si>
  <si>
    <t>No. of regulated transfer stations</t>
  </si>
  <si>
    <t xml:space="preserve"> No. of unregulated transfer stations (temporary collection sites)</t>
  </si>
  <si>
    <t>عدد مواقع طمر النفايات الحاصلة على الموافقة البيئية النظامية وغير النظامية حسب موقعها نسبة للتصميم الأساس للبلدية وحسب الإستخدام والمحافظة لسنة 2025</t>
  </si>
  <si>
    <t>Number of landfill sites with official environmental approval and non‑approved sites, classified by their location relative to the municipality’s master design, by usage, and by governorate for the year 2025</t>
  </si>
  <si>
    <t xml:space="preserve"> No. of waste landfill sites with environmental approval</t>
  </si>
  <si>
    <t>No. of waste landfill sites</t>
  </si>
  <si>
    <t xml:space="preserve"> No. of waste landfill sites</t>
  </si>
  <si>
    <t>No. of waste landfill sites that have not obtained environmental approval</t>
  </si>
  <si>
    <t>No. of random dumping sites</t>
  </si>
  <si>
    <t>مسؤولين قواطع التنظيفات</t>
  </si>
  <si>
    <t>No. of programs implemented</t>
  </si>
  <si>
    <t xml:space="preserve"> No. of programs by implementing entity</t>
  </si>
  <si>
    <t>No. of programs by implementing entity</t>
  </si>
  <si>
    <t>No. of sorting and recycling plants by operational status</t>
  </si>
  <si>
    <t>No. of working days per year</t>
  </si>
  <si>
    <t>Quantity sorted (recycled) (ton/day)</t>
  </si>
  <si>
    <t>Quantity sorted (recycled) (ton/year)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</si>
</sst>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0.0"/>
    <numFmt numFmtId="166" formatCode="#,##0.0"/>
    <numFmt numFmtId="167" formatCode="_-* #,##0.0_-;\-* #,##0.0_-;_-* &quot;-&quot;??_-;_-@_-"/>
    <numFmt numFmtId="168" formatCode="_-* #,##0_-;\-* #,##0_-;_-* &quot;-&quot;??_-;_-@_-"/>
    <numFmt numFmtId="169" formatCode="_(* #,##0.0_);_(* \(#,##0.0\);_(* &quot;-&quot;?_);_(@_)"/>
    <numFmt numFmtId="170" formatCode="_(* #,##0.0_);_(* \(#,##0.0\);_(* &quot;-&quot;??_);_(@_)"/>
  </numFmts>
  <fonts count="60" x14ac:knownFonts="1">
    <font>
      <sz val="11"/>
      <color theme="1"/>
      <name val="Calibri"/>
      <family val="2"/>
      <scheme val="minor"/>
    </font>
    <font>
      <b/>
      <sz val="10"/>
      <color indexed="8"/>
      <name val="Times New Roman"/>
      <family val="1"/>
    </font>
    <font>
      <b/>
      <sz val="10"/>
      <color theme="1"/>
      <name val="Times New Roman"/>
      <family val="1"/>
    </font>
    <font>
      <b/>
      <sz val="9"/>
      <color theme="1"/>
      <name val="Arial"/>
      <family val="2"/>
    </font>
    <font>
      <b/>
      <sz val="10"/>
      <color indexed="8"/>
      <name val="Arial"/>
      <family val="2"/>
    </font>
    <font>
      <b/>
      <sz val="9"/>
      <color indexed="8"/>
      <name val="Arial"/>
      <family val="2"/>
    </font>
    <font>
      <b/>
      <sz val="9"/>
      <name val="Arial"/>
      <family val="2"/>
    </font>
    <font>
      <b/>
      <sz val="12"/>
      <color indexed="8"/>
      <name val="Arial"/>
      <family val="2"/>
    </font>
    <font>
      <b/>
      <sz val="12"/>
      <color theme="1"/>
      <name val="Arial"/>
      <family val="2"/>
    </font>
    <font>
      <b/>
      <sz val="10"/>
      <name val="Times New Roman"/>
      <family val="1"/>
    </font>
    <font>
      <b/>
      <sz val="9"/>
      <name val="Times New Roman"/>
      <family val="1"/>
    </font>
    <font>
      <sz val="12"/>
      <color theme="1"/>
      <name val="Arial"/>
      <family val="2"/>
    </font>
    <font>
      <sz val="11"/>
      <color theme="1"/>
      <name val="Arial"/>
      <family val="2"/>
    </font>
    <font>
      <sz val="12"/>
      <color indexed="8"/>
      <name val="Arial"/>
      <family val="2"/>
    </font>
    <font>
      <b/>
      <sz val="10"/>
      <color theme="1"/>
      <name val="Arial"/>
      <family val="2"/>
    </font>
    <font>
      <b/>
      <sz val="10"/>
      <color rgb="FFFF0000"/>
      <name val="Times New Roman"/>
      <family val="1"/>
    </font>
    <font>
      <b/>
      <sz val="12"/>
      <name val="Arial"/>
      <family val="2"/>
    </font>
    <font>
      <sz val="11"/>
      <name val="Calibri"/>
      <family val="2"/>
      <scheme val="minor"/>
    </font>
    <font>
      <sz val="12"/>
      <color theme="1"/>
      <name val="Calibri"/>
      <family val="2"/>
      <scheme val="minor"/>
    </font>
    <font>
      <sz val="11"/>
      <color indexed="8"/>
      <name val="Arial"/>
      <family val="2"/>
    </font>
    <font>
      <b/>
      <sz val="11"/>
      <color theme="1"/>
      <name val="Calibri"/>
      <family val="2"/>
      <scheme val="minor"/>
    </font>
    <font>
      <b/>
      <sz val="10"/>
      <color rgb="FFFF0000"/>
      <name val="Arial"/>
      <family val="2"/>
    </font>
    <font>
      <b/>
      <sz val="10"/>
      <name val="Arial"/>
      <family val="2"/>
    </font>
    <font>
      <sz val="12"/>
      <name val="Arial"/>
      <family val="2"/>
    </font>
    <font>
      <b/>
      <sz val="10"/>
      <name val="Cambria"/>
      <family val="1"/>
      <scheme val="major"/>
    </font>
    <font>
      <sz val="11"/>
      <color theme="1"/>
      <name val="Calibri"/>
      <family val="2"/>
      <scheme val="minor"/>
    </font>
    <font>
      <b/>
      <sz val="10"/>
      <color theme="0"/>
      <name val="Arial"/>
      <family val="2"/>
    </font>
    <font>
      <b/>
      <sz val="16"/>
      <color indexed="8"/>
      <name val="Arial"/>
      <family val="2"/>
    </font>
    <font>
      <b/>
      <sz val="14"/>
      <color indexed="8"/>
      <name val="Arial"/>
      <family val="2"/>
    </font>
    <font>
      <b/>
      <sz val="18"/>
      <color theme="1"/>
      <name val="Calibri"/>
      <family val="2"/>
      <scheme val="minor"/>
    </font>
    <font>
      <b/>
      <sz val="9"/>
      <name val="Calibri"/>
      <family val="2"/>
      <scheme val="minor"/>
    </font>
    <font>
      <b/>
      <sz val="18"/>
      <color indexed="8"/>
      <name val="Arial"/>
      <family val="2"/>
    </font>
    <font>
      <b/>
      <sz val="16"/>
      <name val="Arial"/>
      <family val="2"/>
    </font>
    <font>
      <b/>
      <sz val="12"/>
      <color rgb="FFFFFF00"/>
      <name val="Arial"/>
      <family val="2"/>
    </font>
    <font>
      <b/>
      <sz val="9"/>
      <color rgb="FFFFFF00"/>
      <name val="Arial"/>
      <family val="2"/>
    </font>
    <font>
      <b/>
      <sz val="26"/>
      <color theme="1"/>
      <name val="Calibri"/>
      <family val="2"/>
      <scheme val="minor"/>
    </font>
    <font>
      <b/>
      <sz val="11"/>
      <name val="Arial"/>
      <family val="2"/>
    </font>
    <font>
      <b/>
      <sz val="14"/>
      <name val="Arial"/>
      <family val="2"/>
    </font>
    <font>
      <b/>
      <sz val="10"/>
      <color theme="0"/>
      <name val="Times New Roman"/>
      <family val="1"/>
    </font>
    <font>
      <b/>
      <sz val="12"/>
      <color rgb="FFC00000"/>
      <name val="Arial"/>
      <family val="2"/>
    </font>
    <font>
      <b/>
      <sz val="12"/>
      <name val="Calibri"/>
      <family val="2"/>
      <scheme val="minor"/>
    </font>
    <font>
      <sz val="11"/>
      <color theme="1"/>
      <name val="Cambria"/>
      <family val="1"/>
      <scheme val="major"/>
    </font>
    <font>
      <b/>
      <sz val="12"/>
      <color theme="1"/>
      <name val="Calibri"/>
      <family val="2"/>
      <scheme val="minor"/>
    </font>
    <font>
      <b/>
      <sz val="9"/>
      <color rgb="FFFF0000"/>
      <name val="Arial"/>
      <family val="2"/>
    </font>
    <font>
      <b/>
      <u/>
      <sz val="10"/>
      <color theme="1"/>
      <name val="Arial"/>
      <family val="2"/>
    </font>
    <font>
      <b/>
      <u/>
      <sz val="9"/>
      <name val="Arial"/>
      <family val="2"/>
    </font>
    <font>
      <b/>
      <sz val="12"/>
      <color indexed="8"/>
      <name val="Times New Roman"/>
      <family val="1"/>
    </font>
    <font>
      <b/>
      <sz val="9"/>
      <color indexed="8"/>
      <name val="Times New Roman"/>
      <family val="1"/>
    </font>
    <font>
      <b/>
      <sz val="9"/>
      <color theme="1"/>
      <name val="Times New Roman"/>
      <family val="1"/>
    </font>
    <font>
      <b/>
      <sz val="9"/>
      <color theme="0"/>
      <name val="Times New Roman"/>
      <family val="1"/>
    </font>
    <font>
      <b/>
      <sz val="12"/>
      <name val="Arial Black"/>
      <family val="2"/>
    </font>
    <font>
      <b/>
      <sz val="14"/>
      <color indexed="8"/>
      <name val="Times New Roman"/>
      <family val="1"/>
    </font>
    <font>
      <b/>
      <sz val="12"/>
      <color theme="1"/>
      <name val="Times New Roman"/>
      <family val="1"/>
    </font>
    <font>
      <b/>
      <sz val="9"/>
      <color theme="0"/>
      <name val="Arial"/>
      <family val="2"/>
    </font>
    <font>
      <b/>
      <sz val="8"/>
      <color indexed="8"/>
      <name val="Times New Roman"/>
      <family val="1"/>
    </font>
    <font>
      <b/>
      <sz val="11"/>
      <color indexed="8"/>
      <name val="Times New Roman"/>
      <family val="1"/>
    </font>
    <font>
      <b/>
      <sz val="9"/>
      <color rgb="FF000000"/>
      <name val="Times New Roman"/>
      <family val="1"/>
    </font>
    <font>
      <b/>
      <sz val="8"/>
      <name val="Times New Roman"/>
      <family val="1"/>
    </font>
    <font>
      <b/>
      <sz val="12"/>
      <color theme="0"/>
      <name val="Arial"/>
      <family val="2"/>
    </font>
    <font>
      <sz val="14"/>
      <color theme="1"/>
      <name val="Calibri"/>
      <family val="2"/>
      <scheme val="minor"/>
    </font>
  </fonts>
  <fills count="20">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rgb="FF92D050"/>
        <bgColor indexed="64"/>
      </patternFill>
    </fill>
    <fill>
      <patternFill patternType="solid">
        <fgColor theme="9" tint="0.79998168889431442"/>
        <bgColor indexed="64"/>
      </patternFill>
    </fill>
    <fill>
      <patternFill patternType="solid">
        <fgColor rgb="FF5C2C04"/>
        <bgColor indexed="64"/>
      </patternFill>
    </fill>
    <fill>
      <patternFill patternType="solid">
        <fgColor rgb="FFFFFF00"/>
        <bgColor indexed="64"/>
      </patternFill>
    </fill>
    <fill>
      <patternFill patternType="solid">
        <fgColor theme="6" tint="0.59999389629810485"/>
        <bgColor indexed="64"/>
      </patternFill>
    </fill>
    <fill>
      <patternFill patternType="solid">
        <fgColor rgb="FF00B0F0"/>
        <bgColor indexed="64"/>
      </patternFill>
    </fill>
    <fill>
      <patternFill patternType="solid">
        <fgColor rgb="FFFBD6B7"/>
        <bgColor indexed="64"/>
      </patternFill>
    </fill>
    <fill>
      <patternFill patternType="solid">
        <fgColor theme="1"/>
        <bgColor indexed="64"/>
      </patternFill>
    </fill>
    <fill>
      <patternFill patternType="solid">
        <fgColor rgb="FF432003"/>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4" tint="0.39997558519241921"/>
        <bgColor indexed="64"/>
      </patternFill>
    </fill>
  </fills>
  <borders count="23">
    <border>
      <left/>
      <right/>
      <top/>
      <bottom/>
      <diagonal/>
    </border>
    <border>
      <left/>
      <right/>
      <top/>
      <bottom style="double">
        <color indexed="64"/>
      </bottom>
      <diagonal/>
    </border>
    <border>
      <left/>
      <right/>
      <top style="hair">
        <color indexed="64"/>
      </top>
      <bottom style="hair">
        <color indexed="64"/>
      </bottom>
      <diagonal/>
    </border>
    <border>
      <left/>
      <right/>
      <top style="hair">
        <color indexed="64"/>
      </top>
      <bottom/>
      <diagonal/>
    </border>
    <border>
      <left/>
      <right/>
      <top style="double">
        <color indexed="64"/>
      </top>
      <bottom style="thin">
        <color indexed="64"/>
      </bottom>
      <diagonal/>
    </border>
    <border>
      <left/>
      <right/>
      <top style="thin">
        <color auto="1"/>
      </top>
      <bottom/>
      <diagonal/>
    </border>
    <border>
      <left/>
      <right/>
      <top/>
      <bottom style="thin">
        <color auto="1"/>
      </bottom>
      <diagonal/>
    </border>
    <border>
      <left/>
      <right/>
      <top style="double">
        <color indexed="64"/>
      </top>
      <bottom/>
      <diagonal/>
    </border>
    <border>
      <left/>
      <right/>
      <top style="hair">
        <color indexed="64"/>
      </top>
      <bottom style="thin">
        <color indexed="64"/>
      </bottom>
      <diagonal/>
    </border>
    <border>
      <left/>
      <right/>
      <top style="hair">
        <color indexed="64"/>
      </top>
      <bottom style="double">
        <color indexed="64"/>
      </bottom>
      <diagonal/>
    </border>
    <border>
      <left/>
      <right/>
      <top/>
      <bottom style="hair">
        <color indexed="64"/>
      </bottom>
      <diagonal/>
    </border>
    <border>
      <left/>
      <right/>
      <top style="double">
        <color indexed="64"/>
      </top>
      <bottom style="hair">
        <color indexed="64"/>
      </bottom>
      <diagonal/>
    </border>
    <border>
      <left/>
      <right/>
      <top style="double">
        <color indexed="64"/>
      </top>
      <bottom style="double">
        <color indexed="64"/>
      </bottom>
      <diagonal/>
    </border>
    <border>
      <left/>
      <right/>
      <top style="thin">
        <color indexed="64"/>
      </top>
      <bottom style="hair">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hair">
        <color indexed="64"/>
      </left>
      <right/>
      <top style="hair">
        <color indexed="64"/>
      </top>
      <bottom/>
      <diagonal/>
    </border>
    <border>
      <left style="hair">
        <color indexed="64"/>
      </left>
      <right/>
      <top/>
      <bottom style="thin">
        <color auto="1"/>
      </bottom>
      <diagonal/>
    </border>
    <border>
      <left style="hair">
        <color indexed="64"/>
      </left>
      <right/>
      <top style="double">
        <color indexed="64"/>
      </top>
      <bottom style="double">
        <color indexed="64"/>
      </bottom>
      <diagonal/>
    </border>
  </borders>
  <cellStyleXfs count="15">
    <xf numFmtId="0" fontId="0" fillId="0" borderId="0"/>
    <xf numFmtId="0" fontId="11" fillId="0" borderId="0"/>
    <xf numFmtId="0" fontId="12" fillId="0" borderId="0"/>
    <xf numFmtId="0" fontId="12" fillId="0" borderId="0"/>
    <xf numFmtId="0" fontId="11" fillId="0" borderId="0"/>
    <xf numFmtId="0" fontId="11" fillId="0" borderId="0"/>
    <xf numFmtId="0" fontId="11" fillId="0" borderId="0"/>
    <xf numFmtId="9" fontId="13" fillId="0" borderId="0" applyFont="0" applyFill="0" applyBorder="0" applyAlignment="0" applyProtection="0"/>
    <xf numFmtId="0" fontId="18" fillId="0" borderId="0"/>
    <xf numFmtId="164" fontId="25" fillId="0" borderId="0" applyFont="0" applyFill="0" applyBorder="0" applyAlignment="0" applyProtection="0"/>
    <xf numFmtId="0" fontId="11" fillId="0" borderId="0"/>
    <xf numFmtId="0" fontId="25" fillId="0" borderId="0"/>
    <xf numFmtId="0" fontId="19" fillId="0" borderId="0"/>
    <xf numFmtId="0" fontId="19" fillId="0" borderId="0"/>
    <xf numFmtId="9" fontId="25" fillId="0" borderId="0" applyFont="0" applyFill="0" applyBorder="0" applyAlignment="0" applyProtection="0"/>
  </cellStyleXfs>
  <cellXfs count="621">
    <xf numFmtId="0" fontId="0" fillId="0" borderId="0" xfId="0"/>
    <xf numFmtId="0" fontId="0" fillId="2" borderId="0" xfId="0" applyFill="1"/>
    <xf numFmtId="0" fontId="7" fillId="0" borderId="0" xfId="1" applyFont="1" applyAlignment="1">
      <alignment vertical="center" wrapText="1"/>
    </xf>
    <xf numFmtId="0" fontId="11" fillId="0" borderId="0" xfId="1"/>
    <xf numFmtId="0" fontId="11" fillId="0" borderId="0" xfId="1" applyAlignment="1">
      <alignment horizontal="left"/>
    </xf>
    <xf numFmtId="0" fontId="8" fillId="0" borderId="1" xfId="0" applyFont="1" applyBorder="1" applyAlignment="1">
      <alignment vertical="center" wrapText="1"/>
    </xf>
    <xf numFmtId="0" fontId="8" fillId="0" borderId="0" xfId="0" applyFont="1" applyAlignment="1">
      <alignment vertical="center" wrapText="1"/>
    </xf>
    <xf numFmtId="0" fontId="16" fillId="0" borderId="1" xfId="0" applyFont="1" applyBorder="1" applyAlignment="1">
      <alignment vertical="center" wrapText="1"/>
    </xf>
    <xf numFmtId="0" fontId="19" fillId="0" borderId="0" xfId="1" applyFont="1" applyAlignment="1">
      <alignment horizontal="center" vertical="center" wrapText="1"/>
    </xf>
    <xf numFmtId="0" fontId="10" fillId="0" borderId="5" xfId="0" applyFont="1" applyBorder="1" applyAlignment="1">
      <alignment vertical="center" wrapText="1"/>
    </xf>
    <xf numFmtId="0" fontId="19" fillId="0" borderId="2" xfId="1" applyFont="1" applyBorder="1" applyAlignment="1">
      <alignment horizontal="center" vertical="center" wrapText="1"/>
    </xf>
    <xf numFmtId="0" fontId="7" fillId="0" borderId="0" xfId="1" applyFont="1" applyAlignment="1">
      <alignment horizontal="center" vertical="center" wrapText="1"/>
    </xf>
    <xf numFmtId="1" fontId="9" fillId="2" borderId="2" xfId="0" applyNumberFormat="1" applyFont="1" applyFill="1" applyBorder="1" applyAlignment="1">
      <alignment horizontal="left" vertical="center" wrapText="1"/>
    </xf>
    <xf numFmtId="0" fontId="16" fillId="0" borderId="0" xfId="1" applyFont="1" applyAlignment="1">
      <alignment vertical="center" wrapText="1"/>
    </xf>
    <xf numFmtId="0" fontId="23" fillId="0" borderId="0" xfId="1" applyFont="1"/>
    <xf numFmtId="1" fontId="9" fillId="2" borderId="3"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2" borderId="0" xfId="0" applyFont="1" applyFill="1" applyAlignment="1">
      <alignment horizontal="right" vertical="center" readingOrder="2"/>
    </xf>
    <xf numFmtId="0" fontId="3" fillId="2" borderId="0" xfId="0" applyFont="1" applyFill="1" applyAlignment="1">
      <alignment vertical="center"/>
    </xf>
    <xf numFmtId="0" fontId="4" fillId="5" borderId="12" xfId="0" applyFont="1" applyFill="1" applyBorder="1" applyAlignment="1">
      <alignment horizontal="right" vertical="center" wrapText="1"/>
    </xf>
    <xf numFmtId="1" fontId="9" fillId="5" borderId="12" xfId="0" applyNumberFormat="1" applyFont="1" applyFill="1" applyBorder="1" applyAlignment="1">
      <alignment horizontal="left" vertical="center" wrapText="1"/>
    </xf>
    <xf numFmtId="0" fontId="26" fillId="6" borderId="4" xfId="1" applyFont="1" applyFill="1" applyBorder="1" applyAlignment="1">
      <alignment horizontal="center" vertical="center" wrapText="1"/>
    </xf>
    <xf numFmtId="0" fontId="26" fillId="6" borderId="4" xfId="1" applyFont="1" applyFill="1" applyBorder="1" applyAlignment="1">
      <alignment horizontal="right" vertical="center" wrapText="1"/>
    </xf>
    <xf numFmtId="0" fontId="26" fillId="6" borderId="7" xfId="1" applyFont="1" applyFill="1" applyBorder="1" applyAlignment="1">
      <alignment horizontal="right" vertical="center" wrapText="1"/>
    </xf>
    <xf numFmtId="1" fontId="9" fillId="5" borderId="12" xfId="0" applyNumberFormat="1" applyFont="1" applyFill="1" applyBorder="1" applyAlignment="1">
      <alignment vertical="center" wrapText="1"/>
    </xf>
    <xf numFmtId="0" fontId="26" fillId="6" borderId="4" xfId="1" quotePrefix="1" applyFont="1" applyFill="1" applyBorder="1" applyAlignment="1">
      <alignment horizontal="right" vertical="center" wrapText="1"/>
    </xf>
    <xf numFmtId="0" fontId="8" fillId="0" borderId="1" xfId="0" quotePrefix="1" applyFont="1" applyBorder="1" applyAlignment="1">
      <alignment horizontal="right" vertical="center" wrapText="1"/>
    </xf>
    <xf numFmtId="1" fontId="9" fillId="2" borderId="0" xfId="0" applyNumberFormat="1" applyFont="1" applyFill="1" applyAlignment="1">
      <alignment horizontal="left" vertical="center" wrapText="1"/>
    </xf>
    <xf numFmtId="0" fontId="24" fillId="0" borderId="2" xfId="8" applyFont="1" applyBorder="1" applyAlignment="1">
      <alignment horizontal="center" vertical="center" readingOrder="2"/>
    </xf>
    <xf numFmtId="0" fontId="6" fillId="2" borderId="0" xfId="0" quotePrefix="1" applyFont="1" applyFill="1" applyAlignment="1">
      <alignment vertical="center"/>
    </xf>
    <xf numFmtId="0" fontId="6" fillId="2" borderId="0" xfId="0" applyFont="1" applyFill="1" applyAlignment="1">
      <alignment horizontal="left" vertical="center" readingOrder="2"/>
    </xf>
    <xf numFmtId="0" fontId="6" fillId="2" borderId="0" xfId="0" applyFont="1" applyFill="1" applyAlignment="1">
      <alignment vertical="center"/>
    </xf>
    <xf numFmtId="0" fontId="27" fillId="0" borderId="15" xfId="1" applyFont="1" applyBorder="1" applyAlignment="1">
      <alignment horizontal="center" vertical="center" wrapText="1"/>
    </xf>
    <xf numFmtId="0" fontId="16" fillId="0" borderId="0" xfId="1" applyFont="1" applyAlignment="1">
      <alignment horizontal="center" vertical="center" wrapText="1"/>
    </xf>
    <xf numFmtId="0" fontId="33" fillId="9" borderId="0" xfId="1" applyFont="1" applyFill="1" applyAlignment="1">
      <alignment horizontal="center" vertical="center" wrapText="1"/>
    </xf>
    <xf numFmtId="0" fontId="33" fillId="0" borderId="0" xfId="1" applyFont="1" applyAlignment="1">
      <alignment horizontal="center" vertical="center" wrapText="1"/>
    </xf>
    <xf numFmtId="0" fontId="6" fillId="2" borderId="0" xfId="0" applyFont="1" applyFill="1" applyAlignment="1">
      <alignment horizontal="center" vertical="center"/>
    </xf>
    <xf numFmtId="0" fontId="3" fillId="2" borderId="0" xfId="0" applyFont="1" applyFill="1" applyAlignment="1">
      <alignment horizontal="center" vertical="center"/>
    </xf>
    <xf numFmtId="0" fontId="6" fillId="2" borderId="0" xfId="0" applyFont="1" applyFill="1" applyAlignment="1">
      <alignment vertical="center" readingOrder="2"/>
    </xf>
    <xf numFmtId="0" fontId="3" fillId="2" borderId="0" xfId="0" applyFont="1" applyFill="1" applyAlignment="1">
      <alignment vertical="center" readingOrder="2"/>
    </xf>
    <xf numFmtId="0" fontId="22" fillId="2" borderId="0" xfId="1" applyFont="1" applyFill="1" applyAlignment="1">
      <alignment horizontal="center" vertical="center" wrapText="1"/>
    </xf>
    <xf numFmtId="0" fontId="34" fillId="2" borderId="0" xfId="0" applyFont="1" applyFill="1" applyAlignment="1">
      <alignment horizontal="center" vertical="center"/>
    </xf>
    <xf numFmtId="0" fontId="6" fillId="2" borderId="7" xfId="0" quotePrefix="1" applyFont="1" applyFill="1" applyBorder="1" applyAlignment="1">
      <alignment vertical="center"/>
    </xf>
    <xf numFmtId="0" fontId="36" fillId="3" borderId="15" xfId="1" quotePrefix="1" applyFont="1" applyFill="1" applyBorder="1" applyAlignment="1">
      <alignment horizontal="center" vertical="center" wrapText="1"/>
    </xf>
    <xf numFmtId="0" fontId="20" fillId="0" borderId="15" xfId="0" applyFont="1" applyBorder="1" applyAlignment="1">
      <alignment horizontal="center" vertical="center"/>
    </xf>
    <xf numFmtId="0" fontId="36" fillId="3" borderId="0" xfId="1" quotePrefix="1" applyFont="1" applyFill="1" applyAlignment="1">
      <alignment horizontal="center" vertical="center" wrapText="1"/>
    </xf>
    <xf numFmtId="0" fontId="20" fillId="0" borderId="0" xfId="0" applyFont="1" applyAlignment="1">
      <alignment horizontal="center" vertical="center"/>
    </xf>
    <xf numFmtId="0" fontId="24" fillId="0" borderId="15" xfId="8" applyFont="1" applyBorder="1" applyAlignment="1">
      <alignment horizontal="center" vertical="center" readingOrder="2"/>
    </xf>
    <xf numFmtId="0" fontId="37" fillId="2" borderId="15" xfId="1" applyFont="1" applyFill="1" applyBorder="1" applyAlignment="1">
      <alignment horizontal="center" vertical="center" wrapText="1"/>
    </xf>
    <xf numFmtId="0" fontId="37" fillId="9" borderId="15" xfId="1" applyFont="1" applyFill="1" applyBorder="1" applyAlignment="1">
      <alignment horizontal="center" vertical="center" wrapText="1"/>
    </xf>
    <xf numFmtId="0" fontId="28" fillId="0" borderId="0" xfId="1" applyFont="1" applyAlignment="1">
      <alignment horizontal="center" vertical="center" wrapText="1"/>
    </xf>
    <xf numFmtId="0" fontId="3" fillId="2" borderId="0" xfId="0" quotePrefix="1" applyFont="1" applyFill="1" applyAlignment="1">
      <alignment horizontal="right" vertical="center"/>
    </xf>
    <xf numFmtId="0" fontId="4" fillId="2" borderId="2" xfId="0" applyFont="1" applyFill="1" applyBorder="1" applyAlignment="1">
      <alignment horizontal="right" vertical="center" wrapText="1"/>
    </xf>
    <xf numFmtId="0" fontId="16" fillId="2" borderId="15" xfId="1" applyFont="1" applyFill="1" applyBorder="1" applyAlignment="1">
      <alignment horizontal="center" vertical="center" wrapText="1"/>
    </xf>
    <xf numFmtId="0" fontId="27" fillId="0" borderId="15" xfId="1" applyFont="1" applyBorder="1" applyAlignment="1">
      <alignment vertical="top" wrapText="1"/>
    </xf>
    <xf numFmtId="0" fontId="4" fillId="2" borderId="10"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0" xfId="0" applyFont="1" applyFill="1" applyAlignment="1">
      <alignment horizontal="right" vertical="center" wrapText="1"/>
    </xf>
    <xf numFmtId="0" fontId="20" fillId="2" borderId="0" xfId="0" applyFont="1" applyFill="1" applyAlignment="1">
      <alignment vertical="center"/>
    </xf>
    <xf numFmtId="0" fontId="20" fillId="2" borderId="0" xfId="8" applyFont="1" applyFill="1" applyAlignment="1">
      <alignment vertical="center" wrapText="1"/>
    </xf>
    <xf numFmtId="0" fontId="20" fillId="2" borderId="0" xfId="0" applyFont="1" applyFill="1" applyAlignment="1">
      <alignment vertical="center" wrapText="1"/>
    </xf>
    <xf numFmtId="0" fontId="20" fillId="0" borderId="0" xfId="8" applyFont="1" applyAlignment="1">
      <alignment vertical="center" wrapText="1"/>
    </xf>
    <xf numFmtId="0" fontId="39" fillId="7" borderId="15" xfId="1" applyFont="1" applyFill="1" applyBorder="1" applyAlignment="1">
      <alignment horizontal="center" vertical="center" wrapText="1"/>
    </xf>
    <xf numFmtId="0" fontId="0" fillId="0" borderId="0" xfId="0" applyAlignment="1">
      <alignment vertical="center"/>
    </xf>
    <xf numFmtId="0" fontId="37" fillId="0" borderId="0" xfId="1" applyFont="1" applyAlignment="1">
      <alignment horizontal="center" vertical="center" wrapText="1"/>
    </xf>
    <xf numFmtId="0" fontId="6" fillId="2" borderId="0" xfId="0" applyFont="1" applyFill="1" applyAlignment="1">
      <alignment vertical="center" wrapText="1"/>
    </xf>
    <xf numFmtId="0" fontId="8" fillId="0" borderId="0" xfId="8" quotePrefix="1" applyFont="1" applyAlignment="1">
      <alignment horizontal="right" vertical="center" wrapText="1"/>
    </xf>
    <xf numFmtId="1" fontId="9" fillId="2" borderId="10" xfId="0" applyNumberFormat="1" applyFont="1" applyFill="1" applyBorder="1" applyAlignment="1">
      <alignment horizontal="left" vertical="center" wrapText="1"/>
    </xf>
    <xf numFmtId="1" fontId="2" fillId="2" borderId="2" xfId="0" applyNumberFormat="1" applyFont="1" applyFill="1" applyBorder="1" applyAlignment="1">
      <alignment horizontal="left" vertical="center" wrapText="1"/>
    </xf>
    <xf numFmtId="0" fontId="19" fillId="0" borderId="5" xfId="1" applyFont="1" applyBorder="1" applyAlignment="1">
      <alignment horizontal="center" vertical="center" wrapText="1"/>
    </xf>
    <xf numFmtId="0" fontId="16" fillId="7" borderId="15" xfId="1" applyFont="1" applyFill="1" applyBorder="1" applyAlignment="1">
      <alignment horizontal="center" vertical="center" wrapText="1"/>
    </xf>
    <xf numFmtId="0" fontId="39" fillId="2" borderId="15" xfId="1" applyFont="1" applyFill="1" applyBorder="1" applyAlignment="1">
      <alignment horizontal="center" vertical="center" wrapText="1"/>
    </xf>
    <xf numFmtId="0" fontId="37" fillId="8" borderId="15" xfId="1" applyFont="1" applyFill="1" applyBorder="1" applyAlignment="1">
      <alignment horizontal="center" vertical="center" wrapText="1"/>
    </xf>
    <xf numFmtId="0" fontId="16" fillId="3" borderId="16" xfId="1" quotePrefix="1" applyFont="1" applyFill="1" applyBorder="1" applyAlignment="1">
      <alignment horizontal="center" vertical="center" wrapText="1"/>
    </xf>
    <xf numFmtId="0" fontId="9" fillId="2" borderId="2" xfId="0" applyFont="1" applyFill="1" applyBorder="1" applyAlignment="1">
      <alignment horizontal="left" vertical="center" wrapText="1"/>
    </xf>
    <xf numFmtId="1" fontId="2" fillId="5" borderId="12" xfId="0" applyNumberFormat="1" applyFont="1" applyFill="1" applyBorder="1" applyAlignment="1">
      <alignment horizontal="right" vertical="center" wrapText="1"/>
    </xf>
    <xf numFmtId="0" fontId="8" fillId="7" borderId="15"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9" fillId="2" borderId="2" xfId="1" applyFont="1" applyFill="1" applyBorder="1" applyAlignment="1">
      <alignment horizontal="left" vertical="center" wrapText="1"/>
    </xf>
    <xf numFmtId="0" fontId="16" fillId="9" borderId="15" xfId="1" applyFont="1" applyFill="1" applyBorder="1" applyAlignment="1">
      <alignment horizontal="center" vertical="center" wrapText="1"/>
    </xf>
    <xf numFmtId="0" fontId="22" fillId="2" borderId="2" xfId="1" applyFont="1" applyFill="1" applyBorder="1" applyAlignment="1">
      <alignment horizontal="right" vertical="center" wrapText="1"/>
    </xf>
    <xf numFmtId="0" fontId="2"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1" fontId="9" fillId="2" borderId="0" xfId="0" applyNumberFormat="1" applyFont="1" applyFill="1" applyAlignment="1">
      <alignment vertical="center" wrapText="1"/>
    </xf>
    <xf numFmtId="1" fontId="9" fillId="2" borderId="2" xfId="0" applyNumberFormat="1" applyFont="1" applyFill="1" applyBorder="1" applyAlignment="1">
      <alignment vertical="center" wrapText="1"/>
    </xf>
    <xf numFmtId="0" fontId="9" fillId="2" borderId="0" xfId="1" applyFont="1" applyFill="1" applyAlignment="1">
      <alignment horizontal="left" vertical="center" wrapText="1"/>
    </xf>
    <xf numFmtId="0" fontId="22" fillId="2" borderId="0" xfId="1" applyFont="1" applyFill="1" applyAlignment="1">
      <alignment horizontal="right" vertical="center" wrapText="1"/>
    </xf>
    <xf numFmtId="0" fontId="40" fillId="0" borderId="16" xfId="0" applyFont="1" applyBorder="1" applyAlignment="1">
      <alignment horizontal="center" vertical="center"/>
    </xf>
    <xf numFmtId="0" fontId="9" fillId="2" borderId="5" xfId="1" applyFont="1" applyFill="1" applyBorder="1" applyAlignment="1">
      <alignment horizontal="left" vertical="center" wrapText="1"/>
    </xf>
    <xf numFmtId="0" fontId="9" fillId="2" borderId="9" xfId="1" applyFont="1" applyFill="1" applyBorder="1" applyAlignment="1">
      <alignment horizontal="left" vertical="center" wrapText="1"/>
    </xf>
    <xf numFmtId="165" fontId="9" fillId="2" borderId="9" xfId="1" applyNumberFormat="1" applyFont="1" applyFill="1" applyBorder="1" applyAlignment="1">
      <alignment horizontal="left" vertical="center" wrapText="1"/>
    </xf>
    <xf numFmtId="0" fontId="22" fillId="2" borderId="9" xfId="1" applyFont="1" applyFill="1" applyBorder="1" applyAlignment="1">
      <alignment horizontal="right" vertical="center" wrapText="1"/>
    </xf>
    <xf numFmtId="0" fontId="9" fillId="2" borderId="10" xfId="1" applyFont="1" applyFill="1" applyBorder="1" applyAlignment="1">
      <alignment horizontal="left" vertical="center" wrapText="1"/>
    </xf>
    <xf numFmtId="165" fontId="9" fillId="2" borderId="2" xfId="1" applyNumberFormat="1" applyFont="1" applyFill="1" applyBorder="1" applyAlignment="1">
      <alignment horizontal="left" vertical="center" wrapText="1"/>
    </xf>
    <xf numFmtId="165" fontId="9" fillId="2" borderId="5" xfId="1" applyNumberFormat="1" applyFont="1" applyFill="1" applyBorder="1" applyAlignment="1">
      <alignment horizontal="left" vertical="center" wrapText="1"/>
    </xf>
    <xf numFmtId="0" fontId="16" fillId="12" borderId="15" xfId="1" applyFont="1" applyFill="1" applyBorder="1" applyAlignment="1">
      <alignment horizontal="center" vertical="center" wrapText="1"/>
    </xf>
    <xf numFmtId="0" fontId="16" fillId="11" borderId="15" xfId="1" applyFont="1" applyFill="1" applyBorder="1" applyAlignment="1">
      <alignment horizontal="center" vertical="center" wrapText="1"/>
    </xf>
    <xf numFmtId="0" fontId="22" fillId="2" borderId="5" xfId="1" applyFont="1" applyFill="1" applyBorder="1" applyAlignment="1">
      <alignment horizontal="right" vertical="center" wrapText="1"/>
    </xf>
    <xf numFmtId="0" fontId="22" fillId="2" borderId="2" xfId="1" quotePrefix="1" applyFont="1" applyFill="1" applyBorder="1" applyAlignment="1">
      <alignment horizontal="right" vertical="center" wrapText="1" readingOrder="2"/>
    </xf>
    <xf numFmtId="0" fontId="24" fillId="2" borderId="2" xfId="8" applyFont="1" applyFill="1" applyBorder="1" applyAlignment="1">
      <alignment horizontal="center" vertical="center" readingOrder="2"/>
    </xf>
    <xf numFmtId="0" fontId="24" fillId="2" borderId="15" xfId="8" applyFont="1" applyFill="1" applyBorder="1" applyAlignment="1">
      <alignment horizontal="center" vertical="center" readingOrder="2"/>
    </xf>
    <xf numFmtId="0" fontId="7" fillId="2" borderId="0" xfId="1" applyFont="1" applyFill="1" applyAlignment="1">
      <alignment vertical="center" wrapText="1"/>
    </xf>
    <xf numFmtId="165" fontId="9" fillId="2" borderId="10" xfId="1" applyNumberFormat="1" applyFont="1" applyFill="1" applyBorder="1" applyAlignment="1">
      <alignment horizontal="left" vertical="center" wrapText="1"/>
    </xf>
    <xf numFmtId="0" fontId="22" fillId="2" borderId="10" xfId="1" quotePrefix="1" applyFont="1" applyFill="1" applyBorder="1" applyAlignment="1">
      <alignment horizontal="right" vertical="center" wrapText="1" readingOrder="2"/>
    </xf>
    <xf numFmtId="0" fontId="9" fillId="2" borderId="3" xfId="1" applyFont="1" applyFill="1" applyBorder="1" applyAlignment="1">
      <alignment horizontal="left" vertical="center" wrapText="1"/>
    </xf>
    <xf numFmtId="1" fontId="2" fillId="14" borderId="12" xfId="0" applyNumberFormat="1" applyFont="1" applyFill="1" applyBorder="1" applyAlignment="1">
      <alignment vertical="center" wrapText="1"/>
    </xf>
    <xf numFmtId="1" fontId="9" fillId="2" borderId="10" xfId="0" applyNumberFormat="1" applyFont="1" applyFill="1" applyBorder="1" applyAlignment="1">
      <alignment vertical="center" wrapText="1"/>
    </xf>
    <xf numFmtId="165" fontId="22" fillId="2" borderId="10" xfId="1" applyNumberFormat="1" applyFont="1" applyFill="1" applyBorder="1" applyAlignment="1">
      <alignment horizontal="right" vertical="center" wrapText="1" readingOrder="2"/>
    </xf>
    <xf numFmtId="0" fontId="10" fillId="0" borderId="5" xfId="0" applyFont="1" applyBorder="1" applyAlignment="1">
      <alignment horizontal="center" vertical="center" wrapText="1"/>
    </xf>
    <xf numFmtId="165" fontId="9" fillId="2" borderId="0" xfId="1" applyNumberFormat="1" applyFont="1" applyFill="1" applyAlignment="1">
      <alignment horizontal="left" vertical="center" wrapText="1"/>
    </xf>
    <xf numFmtId="0" fontId="6" fillId="0" borderId="0" xfId="0" applyFont="1" applyAlignment="1">
      <alignment vertical="center" wrapText="1"/>
    </xf>
    <xf numFmtId="1" fontId="2" fillId="2" borderId="10" xfId="0" applyNumberFormat="1" applyFont="1" applyFill="1" applyBorder="1" applyAlignment="1">
      <alignment horizontal="left" vertical="center" wrapText="1"/>
    </xf>
    <xf numFmtId="0" fontId="26" fillId="6" borderId="7" xfId="0" applyFont="1" applyFill="1" applyBorder="1" applyAlignment="1">
      <alignment vertical="center" wrapText="1"/>
    </xf>
    <xf numFmtId="0" fontId="26" fillId="6" borderId="6" xfId="0" applyFont="1" applyFill="1" applyBorder="1" applyAlignment="1">
      <alignment vertical="center" wrapText="1"/>
    </xf>
    <xf numFmtId="0" fontId="26" fillId="6"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16" fillId="0" borderId="1" xfId="0" applyFont="1" applyBorder="1" applyAlignment="1" applyProtection="1">
      <alignment vertical="center" wrapText="1"/>
      <protection locked="0"/>
    </xf>
    <xf numFmtId="0" fontId="22" fillId="2" borderId="2" xfId="1" applyFont="1" applyFill="1" applyBorder="1" applyAlignment="1" applyProtection="1">
      <alignment horizontal="right" vertical="center" wrapText="1"/>
      <protection locked="0"/>
    </xf>
    <xf numFmtId="0" fontId="22" fillId="2" borderId="9" xfId="1" applyFont="1" applyFill="1" applyBorder="1" applyAlignment="1" applyProtection="1">
      <alignment horizontal="right" vertical="center" wrapText="1"/>
      <protection locked="0"/>
    </xf>
    <xf numFmtId="0" fontId="9" fillId="2" borderId="9" xfId="1" applyFont="1" applyFill="1" applyBorder="1" applyAlignment="1" applyProtection="1">
      <alignment horizontal="left" vertical="center" wrapText="1"/>
      <protection locked="0"/>
    </xf>
    <xf numFmtId="0" fontId="0" fillId="0" borderId="0" xfId="0" applyProtection="1">
      <protection locked="0"/>
    </xf>
    <xf numFmtId="0" fontId="3" fillId="2" borderId="0" xfId="0" applyFont="1" applyFill="1" applyAlignment="1" applyProtection="1">
      <alignment horizontal="right" vertical="center" readingOrder="2"/>
      <protection locked="0"/>
    </xf>
    <xf numFmtId="0" fontId="0" fillId="2" borderId="0" xfId="0" applyFill="1" applyProtection="1">
      <protection locked="0"/>
    </xf>
    <xf numFmtId="0" fontId="10" fillId="0" borderId="5" xfId="0" applyFont="1" applyBorder="1" applyAlignment="1" applyProtection="1">
      <alignment horizontal="center" vertical="center" wrapText="1"/>
      <protection locked="0"/>
    </xf>
    <xf numFmtId="0" fontId="6" fillId="2" borderId="0" xfId="0" applyFont="1" applyFill="1" applyAlignment="1" applyProtection="1">
      <alignment vertical="center"/>
      <protection locked="0"/>
    </xf>
    <xf numFmtId="0" fontId="3" fillId="2" borderId="0" xfId="0" applyFont="1" applyFill="1" applyAlignment="1" applyProtection="1">
      <alignment vertical="center" readingOrder="2"/>
      <protection locked="0"/>
    </xf>
    <xf numFmtId="0" fontId="8" fillId="0" borderId="1" xfId="0" quotePrefix="1" applyFont="1" applyBorder="1" applyAlignment="1" applyProtection="1">
      <alignment horizontal="right" vertical="center" wrapText="1"/>
      <protection locked="0"/>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vertical="center" wrapText="1"/>
      <protection locked="0"/>
    </xf>
    <xf numFmtId="0" fontId="26" fillId="6" borderId="7" xfId="0" applyFont="1" applyFill="1" applyBorder="1" applyAlignment="1" applyProtection="1">
      <alignment horizontal="center" vertical="center" wrapText="1"/>
      <protection locked="0"/>
    </xf>
    <xf numFmtId="0" fontId="47" fillId="5" borderId="8" xfId="0" applyFont="1" applyFill="1" applyBorder="1" applyAlignment="1" applyProtection="1">
      <alignment horizontal="center" vertical="center" wrapText="1" readingOrder="1"/>
      <protection locked="0"/>
    </xf>
    <xf numFmtId="0" fontId="41" fillId="0" borderId="0" xfId="0" applyFont="1" applyProtection="1">
      <protection locked="0"/>
    </xf>
    <xf numFmtId="166" fontId="9" fillId="2" borderId="2" xfId="0" applyNumberFormat="1" applyFont="1" applyFill="1" applyBorder="1" applyAlignment="1" applyProtection="1">
      <alignment horizontal="center" vertical="center" wrapText="1"/>
      <protection locked="0"/>
    </xf>
    <xf numFmtId="0" fontId="41" fillId="2" borderId="0" xfId="0" applyFont="1" applyFill="1" applyProtection="1">
      <protection locked="0"/>
    </xf>
    <xf numFmtId="0" fontId="41" fillId="2" borderId="0" xfId="0" applyFont="1" applyFill="1" applyAlignment="1" applyProtection="1">
      <alignment vertical="center"/>
      <protection locked="0"/>
    </xf>
    <xf numFmtId="0" fontId="41" fillId="0" borderId="0" xfId="0" applyFont="1" applyAlignment="1" applyProtection="1">
      <alignment vertical="center"/>
      <protection locked="0"/>
    </xf>
    <xf numFmtId="0" fontId="5" fillId="2" borderId="0" xfId="0" applyFont="1" applyFill="1" applyAlignment="1" applyProtection="1">
      <alignment horizontal="center" vertical="center" wrapText="1" readingOrder="2"/>
      <protection locked="0"/>
    </xf>
    <xf numFmtId="0" fontId="48" fillId="2" borderId="0" xfId="0" applyFont="1" applyFill="1" applyAlignment="1" applyProtection="1">
      <alignment vertical="center" readingOrder="1"/>
      <protection locked="0"/>
    </xf>
    <xf numFmtId="0" fontId="6" fillId="0" borderId="5" xfId="0" applyFont="1" applyBorder="1" applyAlignment="1" applyProtection="1">
      <alignment horizontal="center" vertical="center" wrapText="1"/>
      <protection locked="0"/>
    </xf>
    <xf numFmtId="0" fontId="0" fillId="0" borderId="0" xfId="0" applyAlignment="1" applyProtection="1">
      <alignment horizontal="center"/>
      <protection locked="0"/>
    </xf>
    <xf numFmtId="0" fontId="42" fillId="0" borderId="0" xfId="0" applyFont="1" applyAlignment="1" applyProtection="1">
      <alignment horizontal="center"/>
      <protection locked="0"/>
    </xf>
    <xf numFmtId="0" fontId="8" fillId="0" borderId="0" xfId="8" quotePrefix="1" applyFont="1" applyAlignment="1" applyProtection="1">
      <alignment horizontal="center" vertical="center" wrapText="1"/>
      <protection locked="0"/>
    </xf>
    <xf numFmtId="0" fontId="8" fillId="0" borderId="0" xfId="8" applyFont="1" applyAlignment="1" applyProtection="1">
      <alignment horizontal="center" vertical="center" wrapText="1"/>
      <protection locked="0"/>
    </xf>
    <xf numFmtId="0" fontId="19" fillId="0" borderId="0" xfId="1" applyFont="1" applyAlignment="1" applyProtection="1">
      <alignment horizontal="center" vertical="center" wrapText="1"/>
      <protection locked="0"/>
    </xf>
    <xf numFmtId="0" fontId="26" fillId="6" borderId="4" xfId="1" applyFont="1" applyFill="1" applyBorder="1" applyAlignment="1" applyProtection="1">
      <alignment horizontal="center" vertical="center" wrapText="1"/>
      <protection locked="0"/>
    </xf>
    <xf numFmtId="0" fontId="24" fillId="0" borderId="13" xfId="8" applyFont="1" applyBorder="1" applyAlignment="1" applyProtection="1">
      <alignment horizontal="center" vertical="center" readingOrder="2"/>
      <protection locked="0"/>
    </xf>
    <xf numFmtId="0" fontId="24" fillId="0" borderId="2" xfId="8" applyFont="1" applyBorder="1" applyAlignment="1" applyProtection="1">
      <alignment horizontal="center" vertical="center" readingOrder="2"/>
      <protection locked="0"/>
    </xf>
    <xf numFmtId="0" fontId="14" fillId="2" borderId="2" xfId="1" applyFont="1" applyFill="1" applyBorder="1" applyAlignment="1" applyProtection="1">
      <alignment horizontal="right" vertical="center" wrapText="1"/>
      <protection locked="0"/>
    </xf>
    <xf numFmtId="0" fontId="19" fillId="0" borderId="2" xfId="1" applyFont="1" applyBorder="1" applyAlignment="1" applyProtection="1">
      <alignment horizontal="center" vertical="center" wrapText="1"/>
      <protection locked="0"/>
    </xf>
    <xf numFmtId="0" fontId="14" fillId="2" borderId="10" xfId="1" applyFont="1" applyFill="1" applyBorder="1" applyAlignment="1" applyProtection="1">
      <alignment horizontal="right" vertical="center" wrapText="1"/>
      <protection locked="0"/>
    </xf>
    <xf numFmtId="0" fontId="14" fillId="2" borderId="9" xfId="1" applyFont="1" applyFill="1" applyBorder="1" applyAlignment="1" applyProtection="1">
      <alignment horizontal="right" vertical="center" wrapText="1"/>
      <protection locked="0"/>
    </xf>
    <xf numFmtId="0" fontId="14" fillId="2" borderId="0" xfId="1" applyFont="1" applyFill="1" applyAlignment="1" applyProtection="1">
      <alignment horizontal="right" vertical="center" wrapText="1"/>
      <protection locked="0"/>
    </xf>
    <xf numFmtId="0" fontId="19" fillId="2" borderId="0" xfId="1" applyFont="1" applyFill="1" applyAlignment="1" applyProtection="1">
      <alignment horizontal="center" vertical="center" wrapText="1"/>
      <protection locked="0"/>
    </xf>
    <xf numFmtId="0" fontId="4" fillId="2" borderId="0" xfId="1" applyFont="1" applyFill="1" applyAlignment="1" applyProtection="1">
      <alignment horizontal="right" vertical="center" wrapText="1"/>
      <protection locked="0"/>
    </xf>
    <xf numFmtId="0" fontId="19" fillId="0" borderId="0" xfId="1" applyFont="1" applyAlignment="1" applyProtection="1">
      <alignment horizontal="center" vertical="center" wrapText="1" readingOrder="2"/>
      <protection locked="0"/>
    </xf>
    <xf numFmtId="0" fontId="5" fillId="0" borderId="0" xfId="0" applyFont="1" applyAlignment="1" applyProtection="1">
      <alignment horizontal="right" vertical="center" wrapText="1" readingOrder="2"/>
      <protection locked="0"/>
    </xf>
    <xf numFmtId="0" fontId="5" fillId="2" borderId="0" xfId="0" applyFont="1" applyFill="1" applyAlignment="1" applyProtection="1">
      <alignment vertical="center" wrapText="1" readingOrder="2"/>
      <protection locked="0"/>
    </xf>
    <xf numFmtId="0" fontId="24" fillId="0" borderId="3" xfId="8" applyFont="1" applyBorder="1" applyAlignment="1" applyProtection="1">
      <alignment horizontal="center" vertical="center" readingOrder="2"/>
      <protection locked="0"/>
    </xf>
    <xf numFmtId="0" fontId="24" fillId="0" borderId="7" xfId="8" applyFont="1" applyBorder="1" applyAlignment="1" applyProtection="1">
      <alignment horizontal="center" vertical="center" readingOrder="2"/>
      <protection locked="0"/>
    </xf>
    <xf numFmtId="0" fontId="15" fillId="2" borderId="0" xfId="1" applyFont="1" applyFill="1" applyAlignment="1" applyProtection="1">
      <alignment horizontal="left" vertical="center" wrapText="1"/>
      <protection locked="0"/>
    </xf>
    <xf numFmtId="165" fontId="15" fillId="2" borderId="0" xfId="1" applyNumberFormat="1" applyFont="1" applyFill="1" applyAlignment="1" applyProtection="1">
      <alignment horizontal="left" vertical="center" wrapText="1"/>
      <protection locked="0"/>
    </xf>
    <xf numFmtId="0" fontId="21" fillId="2" borderId="0" xfId="1" applyFont="1" applyFill="1" applyAlignment="1" applyProtection="1">
      <alignment horizontal="right" vertical="center" wrapText="1"/>
      <protection locked="0"/>
    </xf>
    <xf numFmtId="0" fontId="7" fillId="0" borderId="1" xfId="0" quotePrefix="1" applyFont="1" applyBorder="1" applyAlignment="1" applyProtection="1">
      <alignment horizontal="right" vertical="center" wrapText="1"/>
      <protection locked="0"/>
    </xf>
    <xf numFmtId="0" fontId="4" fillId="2" borderId="2" xfId="0" applyFont="1" applyFill="1" applyBorder="1" applyAlignment="1" applyProtection="1">
      <alignment horizontal="right" vertical="center" wrapText="1"/>
      <protection locked="0"/>
    </xf>
    <xf numFmtId="3" fontId="9" fillId="2" borderId="2" xfId="0" applyNumberFormat="1" applyFont="1" applyFill="1" applyBorder="1" applyAlignment="1" applyProtection="1">
      <alignment horizontal="left" vertical="center" wrapText="1"/>
      <protection locked="0"/>
    </xf>
    <xf numFmtId="166" fontId="9" fillId="2" borderId="2" xfId="0" applyNumberFormat="1" applyFont="1" applyFill="1" applyBorder="1" applyAlignment="1" applyProtection="1">
      <alignment vertical="center" wrapText="1"/>
      <protection locked="0"/>
    </xf>
    <xf numFmtId="166" fontId="9" fillId="2" borderId="2" xfId="0" applyNumberFormat="1" applyFont="1" applyFill="1" applyBorder="1" applyAlignment="1" applyProtection="1">
      <alignment horizontal="left" vertical="center" wrapText="1"/>
      <protection locked="0"/>
    </xf>
    <xf numFmtId="165" fontId="9" fillId="2" borderId="2" xfId="0" applyNumberFormat="1" applyFont="1" applyFill="1" applyBorder="1" applyAlignment="1" applyProtection="1">
      <alignment horizontal="left" vertical="center" wrapText="1"/>
      <protection locked="0"/>
    </xf>
    <xf numFmtId="3" fontId="2" fillId="2" borderId="2" xfId="0" applyNumberFormat="1" applyFont="1" applyFill="1" applyBorder="1" applyAlignment="1" applyProtection="1">
      <alignment horizontal="left" vertical="center" wrapText="1"/>
      <protection locked="0"/>
    </xf>
    <xf numFmtId="166" fontId="2" fillId="2" borderId="2" xfId="0" applyNumberFormat="1" applyFont="1" applyFill="1" applyBorder="1" applyAlignment="1" applyProtection="1">
      <alignment vertical="center" wrapText="1"/>
      <protection locked="0"/>
    </xf>
    <xf numFmtId="0" fontId="4" fillId="2" borderId="3" xfId="0" applyFont="1" applyFill="1" applyBorder="1" applyAlignment="1" applyProtection="1">
      <alignment horizontal="right" vertical="center" wrapText="1"/>
      <protection locked="0"/>
    </xf>
    <xf numFmtId="0" fontId="4" fillId="5" borderId="12" xfId="0" applyFont="1" applyFill="1" applyBorder="1" applyAlignment="1" applyProtection="1">
      <alignment horizontal="right" vertical="center" wrapText="1"/>
      <protection locked="0"/>
    </xf>
    <xf numFmtId="166" fontId="9" fillId="5" borderId="12" xfId="0" applyNumberFormat="1" applyFont="1" applyFill="1" applyBorder="1" applyAlignment="1" applyProtection="1">
      <alignment horizontal="left" vertical="center" wrapText="1"/>
      <protection locked="0"/>
    </xf>
    <xf numFmtId="166" fontId="9" fillId="5" borderId="12" xfId="0" applyNumberFormat="1" applyFont="1" applyFill="1" applyBorder="1" applyAlignment="1" applyProtection="1">
      <alignment vertical="center" wrapText="1"/>
      <protection locked="0"/>
    </xf>
    <xf numFmtId="3" fontId="9" fillId="2" borderId="3" xfId="0" applyNumberFormat="1" applyFont="1" applyFill="1" applyBorder="1" applyAlignment="1" applyProtection="1">
      <alignment horizontal="left" vertical="center" wrapText="1"/>
      <protection locked="0"/>
    </xf>
    <xf numFmtId="3" fontId="15" fillId="0" borderId="0" xfId="0" applyNumberFormat="1" applyFont="1" applyAlignment="1" applyProtection="1">
      <alignment horizontal="left" vertical="center" wrapText="1"/>
      <protection locked="0"/>
    </xf>
    <xf numFmtId="165" fontId="15" fillId="2" borderId="0" xfId="0" applyNumberFormat="1" applyFont="1" applyFill="1" applyAlignment="1" applyProtection="1">
      <alignment horizontal="left" vertical="center" wrapText="1"/>
      <protection locked="0"/>
    </xf>
    <xf numFmtId="0" fontId="43" fillId="0" borderId="0" xfId="0" applyFont="1" applyAlignment="1" applyProtection="1">
      <alignment horizontal="right" vertical="center" wrapText="1" readingOrder="2"/>
      <protection locked="0"/>
    </xf>
    <xf numFmtId="165" fontId="4" fillId="2" borderId="2" xfId="0" applyNumberFormat="1" applyFont="1" applyFill="1" applyBorder="1" applyAlignment="1" applyProtection="1">
      <alignment horizontal="right" vertical="center" wrapText="1"/>
      <protection locked="0"/>
    </xf>
    <xf numFmtId="167" fontId="1" fillId="2" borderId="2" xfId="9" applyNumberFormat="1" applyFont="1" applyFill="1" applyBorder="1" applyAlignment="1" applyProtection="1">
      <alignment horizontal="left" vertical="center" wrapText="1"/>
      <protection locked="0"/>
    </xf>
    <xf numFmtId="165" fontId="4" fillId="2" borderId="2" xfId="0" quotePrefix="1" applyNumberFormat="1" applyFont="1" applyFill="1" applyBorder="1" applyAlignment="1" applyProtection="1">
      <alignment horizontal="right" vertical="center" wrapText="1"/>
      <protection locked="0"/>
    </xf>
    <xf numFmtId="0" fontId="0" fillId="4" borderId="0" xfId="0" applyFill="1" applyProtection="1">
      <protection locked="0"/>
    </xf>
    <xf numFmtId="165" fontId="4" fillId="2" borderId="3" xfId="0" applyNumberFormat="1" applyFont="1" applyFill="1" applyBorder="1" applyAlignment="1" applyProtection="1">
      <alignment horizontal="right" vertical="center" wrapText="1"/>
      <protection locked="0"/>
    </xf>
    <xf numFmtId="167" fontId="1" fillId="2" borderId="3" xfId="9" applyNumberFormat="1" applyFont="1" applyFill="1" applyBorder="1" applyAlignment="1" applyProtection="1">
      <alignment horizontal="left" vertical="center" wrapText="1"/>
      <protection locked="0"/>
    </xf>
    <xf numFmtId="165" fontId="4" fillId="5" borderId="12" xfId="0" applyNumberFormat="1" applyFont="1" applyFill="1" applyBorder="1" applyAlignment="1" applyProtection="1">
      <alignment horizontal="right" vertical="center" wrapText="1"/>
      <protection locked="0"/>
    </xf>
    <xf numFmtId="167" fontId="1" fillId="5" borderId="12" xfId="9" applyNumberFormat="1" applyFont="1" applyFill="1" applyBorder="1" applyAlignment="1" applyProtection="1">
      <alignment horizontal="left" vertical="center" wrapText="1"/>
      <protection locked="0"/>
    </xf>
    <xf numFmtId="165" fontId="1" fillId="5" borderId="12" xfId="0" applyNumberFormat="1" applyFont="1" applyFill="1" applyBorder="1" applyAlignment="1" applyProtection="1">
      <alignment horizontal="left" vertical="center" wrapText="1"/>
      <protection locked="0"/>
    </xf>
    <xf numFmtId="166" fontId="17" fillId="0" borderId="0" xfId="0" applyNumberFormat="1" applyFont="1" applyProtection="1">
      <protection locked="0"/>
    </xf>
    <xf numFmtId="0" fontId="17" fillId="0" borderId="0" xfId="0" applyFont="1" applyProtection="1">
      <protection locked="0"/>
    </xf>
    <xf numFmtId="1" fontId="9" fillId="2" borderId="10" xfId="0" applyNumberFormat="1" applyFont="1" applyFill="1" applyBorder="1" applyAlignment="1" applyProtection="1">
      <alignment horizontal="left" vertical="center" wrapText="1"/>
      <protection locked="0"/>
    </xf>
    <xf numFmtId="0" fontId="22" fillId="2" borderId="2" xfId="0" applyFont="1" applyFill="1" applyBorder="1" applyAlignment="1" applyProtection="1">
      <alignment horizontal="right" vertical="center" wrapText="1"/>
      <protection locked="0"/>
    </xf>
    <xf numFmtId="0" fontId="35" fillId="0" borderId="0" xfId="0" applyFont="1" applyAlignment="1" applyProtection="1">
      <alignment vertical="center" wrapText="1"/>
      <protection locked="0"/>
    </xf>
    <xf numFmtId="1" fontId="9" fillId="2" borderId="3" xfId="0" applyNumberFormat="1" applyFont="1" applyFill="1" applyBorder="1" applyAlignment="1" applyProtection="1">
      <alignment horizontal="left" vertical="center" wrapText="1"/>
      <protection locked="0"/>
    </xf>
    <xf numFmtId="166" fontId="9" fillId="2" borderId="3" xfId="0" applyNumberFormat="1" applyFont="1" applyFill="1" applyBorder="1" applyAlignment="1" applyProtection="1">
      <alignment vertical="center" wrapText="1"/>
      <protection locked="0"/>
    </xf>
    <xf numFmtId="0" fontId="29" fillId="0" borderId="0" xfId="0" applyFont="1" applyAlignment="1" applyProtection="1">
      <alignment vertical="center" wrapText="1"/>
      <protection locked="0"/>
    </xf>
    <xf numFmtId="1" fontId="9" fillId="5" borderId="12" xfId="0" applyNumberFormat="1" applyFont="1" applyFill="1" applyBorder="1" applyAlignment="1" applyProtection="1">
      <alignment horizontal="left" vertical="center" wrapText="1"/>
      <protection locked="0"/>
    </xf>
    <xf numFmtId="3" fontId="15" fillId="2" borderId="0" xfId="0" applyNumberFormat="1" applyFont="1" applyFill="1" applyAlignment="1" applyProtection="1">
      <alignment vertical="center" wrapText="1"/>
      <protection locked="0"/>
    </xf>
    <xf numFmtId="0" fontId="10" fillId="0" borderId="5" xfId="0" applyFont="1" applyBorder="1" applyAlignment="1" applyProtection="1">
      <alignment vertical="center" wrapText="1"/>
      <protection locked="0"/>
    </xf>
    <xf numFmtId="165" fontId="0" fillId="0" borderId="0" xfId="0" applyNumberFormat="1" applyAlignment="1" applyProtection="1">
      <alignment horizontal="center" vertical="center"/>
      <protection locked="0"/>
    </xf>
    <xf numFmtId="165" fontId="9" fillId="2" borderId="13" xfId="0" applyNumberFormat="1" applyFont="1" applyFill="1" applyBorder="1" applyAlignment="1" applyProtection="1">
      <alignment horizontal="left" vertical="center" wrapText="1"/>
      <protection locked="0"/>
    </xf>
    <xf numFmtId="3" fontId="9" fillId="2" borderId="10" xfId="0" applyNumberFormat="1" applyFont="1" applyFill="1" applyBorder="1" applyAlignment="1" applyProtection="1">
      <alignment horizontal="left" vertical="center" wrapText="1"/>
      <protection locked="0"/>
    </xf>
    <xf numFmtId="0" fontId="4" fillId="2" borderId="10" xfId="0" applyFont="1" applyFill="1" applyBorder="1" applyAlignment="1" applyProtection="1">
      <alignment horizontal="right" vertical="center" wrapText="1"/>
      <protection locked="0"/>
    </xf>
    <xf numFmtId="165" fontId="9" fillId="2" borderId="10" xfId="0" applyNumberFormat="1" applyFont="1" applyFill="1" applyBorder="1" applyAlignment="1" applyProtection="1">
      <alignment horizontal="left" vertical="center" wrapText="1"/>
      <protection locked="0"/>
    </xf>
    <xf numFmtId="0" fontId="4" fillId="2" borderId="2" xfId="0" quotePrefix="1" applyFont="1" applyFill="1" applyBorder="1" applyAlignment="1" applyProtection="1">
      <alignment horizontal="right" vertical="center" wrapText="1"/>
      <protection locked="0"/>
    </xf>
    <xf numFmtId="0" fontId="0" fillId="13" borderId="0" xfId="0" applyFill="1" applyProtection="1">
      <protection locked="0"/>
    </xf>
    <xf numFmtId="165" fontId="9" fillId="5" borderId="12" xfId="0" applyNumberFormat="1" applyFont="1" applyFill="1" applyBorder="1" applyAlignment="1" applyProtection="1">
      <alignment horizontal="left" vertical="center" wrapText="1"/>
      <protection locked="0"/>
    </xf>
    <xf numFmtId="3" fontId="9" fillId="5" borderId="12" xfId="0" applyNumberFormat="1" applyFont="1" applyFill="1" applyBorder="1" applyAlignment="1" applyProtection="1">
      <alignment horizontal="left" vertical="center" wrapText="1"/>
      <protection locked="0"/>
    </xf>
    <xf numFmtId="3" fontId="15" fillId="2" borderId="7" xfId="0" applyNumberFormat="1" applyFont="1" applyFill="1" applyBorder="1" applyAlignment="1" applyProtection="1">
      <alignment horizontal="left" vertical="center" wrapText="1"/>
      <protection locked="0"/>
    </xf>
    <xf numFmtId="165" fontId="15" fillId="2" borderId="7" xfId="0" applyNumberFormat="1" applyFont="1" applyFill="1" applyBorder="1" applyAlignment="1" applyProtection="1">
      <alignment horizontal="left" vertical="center" wrapText="1"/>
      <protection locked="0"/>
    </xf>
    <xf numFmtId="0" fontId="46" fillId="0" borderId="1" xfId="0" quotePrefix="1" applyFont="1" applyBorder="1" applyAlignment="1" applyProtection="1">
      <alignment horizontal="left" vertical="center" wrapText="1"/>
      <protection locked="0"/>
    </xf>
    <xf numFmtId="0" fontId="4" fillId="6" borderId="6" xfId="0" applyFont="1" applyFill="1" applyBorder="1" applyAlignment="1" applyProtection="1">
      <alignment horizontal="right" vertical="center" wrapText="1"/>
      <protection locked="0"/>
    </xf>
    <xf numFmtId="165" fontId="0" fillId="0" borderId="19" xfId="0" applyNumberFormat="1" applyBorder="1" applyAlignment="1" applyProtection="1">
      <alignment horizontal="center" vertical="center"/>
      <protection locked="0"/>
    </xf>
    <xf numFmtId="0" fontId="50" fillId="2" borderId="5" xfId="1" applyFont="1" applyFill="1" applyBorder="1" applyAlignment="1" applyProtection="1">
      <alignment vertical="center" wrapText="1" readingOrder="1"/>
      <protection locked="0"/>
    </xf>
    <xf numFmtId="0" fontId="8" fillId="0" borderId="0" xfId="8" quotePrefix="1" applyFont="1" applyAlignment="1" applyProtection="1">
      <alignment horizontal="right" vertical="center" wrapText="1"/>
      <protection locked="0"/>
    </xf>
    <xf numFmtId="3" fontId="15" fillId="2" borderId="0" xfId="0" applyNumberFormat="1" applyFont="1" applyFill="1" applyAlignment="1" applyProtection="1">
      <alignment horizontal="left" vertical="center" wrapText="1"/>
      <protection locked="0"/>
    </xf>
    <xf numFmtId="0" fontId="46" fillId="0" borderId="1" xfId="0" quotePrefix="1" applyFont="1" applyBorder="1" applyAlignment="1" applyProtection="1">
      <alignment horizontal="center" vertical="center" wrapText="1"/>
      <protection locked="0"/>
    </xf>
    <xf numFmtId="0" fontId="51" fillId="0" borderId="1" xfId="0" quotePrefix="1" applyFont="1" applyBorder="1" applyAlignment="1" applyProtection="1">
      <alignment horizontal="center" vertical="center" wrapText="1"/>
      <protection locked="0"/>
    </xf>
    <xf numFmtId="0" fontId="47" fillId="5" borderId="6" xfId="0" applyFont="1" applyFill="1" applyBorder="1" applyAlignment="1">
      <alignment horizontal="center" vertical="center" wrapText="1" readingOrder="1"/>
    </xf>
    <xf numFmtId="0" fontId="38" fillId="6" borderId="6" xfId="0" applyFont="1" applyFill="1" applyBorder="1" applyAlignment="1">
      <alignment horizontal="center" vertical="center" wrapText="1" readingOrder="1"/>
    </xf>
    <xf numFmtId="0" fontId="46" fillId="0" borderId="1" xfId="0" quotePrefix="1" applyFont="1" applyBorder="1" applyAlignment="1" applyProtection="1">
      <alignment vertical="center" wrapText="1"/>
      <protection locked="0"/>
    </xf>
    <xf numFmtId="0" fontId="7" fillId="0" borderId="0" xfId="0" quotePrefix="1" applyFont="1" applyAlignment="1" applyProtection="1">
      <alignment horizontal="right" vertical="center" wrapText="1"/>
      <protection locked="0"/>
    </xf>
    <xf numFmtId="0" fontId="7" fillId="0" borderId="0" xfId="0" applyFont="1" applyAlignment="1" applyProtection="1">
      <alignment vertical="center" wrapText="1"/>
      <protection locked="0"/>
    </xf>
    <xf numFmtId="0" fontId="46" fillId="0" borderId="0" xfId="0" quotePrefix="1" applyFont="1" applyAlignment="1" applyProtection="1">
      <alignment vertical="center" wrapText="1"/>
      <protection locked="0"/>
    </xf>
    <xf numFmtId="0" fontId="46" fillId="0" borderId="0" xfId="0" quotePrefix="1" applyFont="1" applyAlignment="1" applyProtection="1">
      <alignment horizontal="left" vertical="center" wrapText="1"/>
      <protection locked="0"/>
    </xf>
    <xf numFmtId="0" fontId="26" fillId="6" borderId="0" xfId="1" applyFont="1" applyFill="1" applyAlignment="1" applyProtection="1">
      <alignment horizontal="center" vertical="center" wrapText="1"/>
      <protection locked="0"/>
    </xf>
    <xf numFmtId="0" fontId="26" fillId="6" borderId="7" xfId="1" applyFont="1" applyFill="1" applyBorder="1" applyAlignment="1" applyProtection="1">
      <alignment horizontal="center" vertical="center" wrapText="1"/>
      <protection locked="0"/>
    </xf>
    <xf numFmtId="0" fontId="38" fillId="6" borderId="6" xfId="1" applyFont="1" applyFill="1" applyBorder="1" applyAlignment="1">
      <alignment horizontal="center" vertical="center" wrapText="1" readingOrder="1"/>
    </xf>
    <xf numFmtId="0" fontId="9" fillId="0" borderId="0" xfId="0" applyFont="1" applyAlignment="1">
      <alignment horizontal="left" vertical="center" readingOrder="1"/>
    </xf>
    <xf numFmtId="0" fontId="9" fillId="0" borderId="2" xfId="0" applyFont="1" applyBorder="1" applyAlignment="1">
      <alignment horizontal="left" vertical="center" wrapText="1" readingOrder="1"/>
    </xf>
    <xf numFmtId="0" fontId="9" fillId="0" borderId="2" xfId="0" applyFont="1" applyBorder="1" applyAlignment="1">
      <alignment horizontal="left" vertical="center" readingOrder="1"/>
    </xf>
    <xf numFmtId="0" fontId="9" fillId="0" borderId="3" xfId="0" applyFont="1" applyBorder="1" applyAlignment="1">
      <alignment horizontal="left" vertical="center" wrapText="1" readingOrder="1"/>
    </xf>
    <xf numFmtId="1" fontId="9" fillId="5" borderId="12" xfId="0" applyNumberFormat="1" applyFont="1" applyFill="1" applyBorder="1" applyAlignment="1">
      <alignment horizontal="left" vertical="center" wrapText="1" readingOrder="1"/>
    </xf>
    <xf numFmtId="166" fontId="9" fillId="5" borderId="12" xfId="0" applyNumberFormat="1" applyFont="1" applyFill="1" applyBorder="1" applyAlignment="1" applyProtection="1">
      <alignment horizontal="center" vertical="center" wrapText="1"/>
      <protection locked="0"/>
    </xf>
    <xf numFmtId="0" fontId="8" fillId="0" borderId="0" xfId="8" quotePrefix="1" applyFont="1" applyAlignment="1" applyProtection="1">
      <alignment vertical="center" wrapText="1"/>
      <protection locked="0"/>
    </xf>
    <xf numFmtId="0" fontId="8" fillId="0" borderId="0" xfId="8" applyFont="1" applyAlignment="1" applyProtection="1">
      <alignment vertical="center" wrapText="1"/>
      <protection locked="0"/>
    </xf>
    <xf numFmtId="0" fontId="38" fillId="6" borderId="0" xfId="0" applyFont="1" applyFill="1" applyAlignment="1">
      <alignment horizontal="left" vertical="center" wrapText="1" readingOrder="1"/>
    </xf>
    <xf numFmtId="0" fontId="9" fillId="2" borderId="0" xfId="1" applyFont="1" applyFill="1" applyAlignment="1" applyProtection="1">
      <alignment horizontal="center" vertical="center" wrapText="1" readingOrder="1"/>
      <protection locked="0"/>
    </xf>
    <xf numFmtId="0" fontId="46" fillId="0" borderId="0" xfId="0" quotePrefix="1" applyFont="1" applyAlignment="1">
      <alignment horizontal="center" vertical="center" wrapText="1" readingOrder="1"/>
    </xf>
    <xf numFmtId="0" fontId="1" fillId="0" borderId="1" xfId="0" quotePrefix="1" applyFont="1" applyBorder="1" applyAlignment="1" applyProtection="1">
      <alignment horizontal="left" vertical="center" wrapText="1"/>
      <protection locked="0"/>
    </xf>
    <xf numFmtId="0" fontId="10" fillId="0" borderId="0" xfId="0" applyFont="1" applyAlignment="1" applyProtection="1">
      <alignment horizontal="center" vertical="center" wrapText="1"/>
      <protection locked="0"/>
    </xf>
    <xf numFmtId="0" fontId="45" fillId="2" borderId="0" xfId="0" applyFont="1" applyFill="1" applyAlignment="1" applyProtection="1">
      <alignment horizontal="right" vertical="center"/>
      <protection locked="0"/>
    </xf>
    <xf numFmtId="0" fontId="6" fillId="0" borderId="5" xfId="0" applyFont="1" applyBorder="1" applyAlignment="1">
      <alignment vertical="center"/>
    </xf>
    <xf numFmtId="0" fontId="6" fillId="0" borderId="0" xfId="0" applyFont="1" applyAlignment="1" applyProtection="1">
      <alignment vertical="center" wrapText="1"/>
      <protection locked="0"/>
    </xf>
    <xf numFmtId="0" fontId="4" fillId="6" borderId="0" xfId="0" applyFont="1" applyFill="1" applyAlignment="1" applyProtection="1">
      <alignment horizontal="right" vertical="center" wrapText="1"/>
      <protection locked="0"/>
    </xf>
    <xf numFmtId="0" fontId="5" fillId="5" borderId="0" xfId="0" applyFont="1" applyFill="1" applyAlignment="1" applyProtection="1">
      <alignment horizontal="center" vertical="center" wrapText="1"/>
      <protection locked="0"/>
    </xf>
    <xf numFmtId="0" fontId="5" fillId="5" borderId="3" xfId="0" applyFont="1" applyFill="1" applyBorder="1" applyAlignment="1" applyProtection="1">
      <alignment horizontal="center" vertical="center" wrapText="1"/>
      <protection locked="0"/>
    </xf>
    <xf numFmtId="0" fontId="4" fillId="5" borderId="3"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left" vertical="center" wrapText="1"/>
      <protection locked="0"/>
    </xf>
    <xf numFmtId="0" fontId="1" fillId="2" borderId="2" xfId="0" applyFont="1" applyFill="1" applyBorder="1" applyAlignment="1" applyProtection="1">
      <alignment horizontal="left" vertical="center" wrapText="1"/>
      <protection locked="0"/>
    </xf>
    <xf numFmtId="0" fontId="1" fillId="2" borderId="0" xfId="0" applyFont="1" applyFill="1" applyAlignment="1" applyProtection="1">
      <alignment horizontal="left" vertical="center" wrapText="1"/>
      <protection locked="0"/>
    </xf>
    <xf numFmtId="0" fontId="5" fillId="2" borderId="0" xfId="0" applyFont="1" applyFill="1" applyAlignment="1" applyProtection="1">
      <alignment horizontal="left" vertical="center" wrapText="1" readingOrder="2"/>
      <protection locked="0"/>
    </xf>
    <xf numFmtId="0" fontId="0" fillId="0" borderId="0" xfId="0" applyAlignment="1" applyProtection="1">
      <alignment horizontal="left"/>
      <protection locked="0"/>
    </xf>
    <xf numFmtId="1" fontId="9" fillId="2" borderId="3" xfId="0" applyNumberFormat="1" applyFont="1" applyFill="1" applyBorder="1" applyAlignment="1" applyProtection="1">
      <alignment vertical="center" wrapText="1"/>
      <protection locked="0"/>
    </xf>
    <xf numFmtId="3" fontId="9" fillId="2" borderId="3" xfId="0" applyNumberFormat="1" applyFont="1" applyFill="1" applyBorder="1" applyAlignment="1" applyProtection="1">
      <alignment vertical="center" wrapText="1"/>
      <protection locked="0"/>
    </xf>
    <xf numFmtId="165" fontId="9" fillId="2" borderId="3" xfId="0" applyNumberFormat="1" applyFont="1" applyFill="1" applyBorder="1" applyAlignment="1" applyProtection="1">
      <alignment vertical="center" wrapText="1"/>
      <protection locked="0"/>
    </xf>
    <xf numFmtId="1" fontId="9" fillId="2" borderId="2" xfId="0" applyNumberFormat="1" applyFont="1" applyFill="1" applyBorder="1" applyAlignment="1" applyProtection="1">
      <alignment vertical="center" wrapText="1"/>
      <protection locked="0"/>
    </xf>
    <xf numFmtId="3" fontId="9" fillId="2" borderId="2" xfId="0" applyNumberFormat="1" applyFont="1" applyFill="1" applyBorder="1" applyAlignment="1" applyProtection="1">
      <alignment vertical="center" wrapText="1"/>
      <protection locked="0"/>
    </xf>
    <xf numFmtId="165" fontId="9" fillId="2" borderId="2" xfId="0" applyNumberFormat="1" applyFont="1" applyFill="1" applyBorder="1" applyAlignment="1" applyProtection="1">
      <alignment vertical="center" wrapText="1"/>
      <protection locked="0"/>
    </xf>
    <xf numFmtId="1" fontId="9" fillId="2" borderId="0" xfId="0" applyNumberFormat="1" applyFont="1" applyFill="1" applyAlignment="1" applyProtection="1">
      <alignment vertical="center" wrapText="1"/>
      <protection locked="0"/>
    </xf>
    <xf numFmtId="166" fontId="9" fillId="2" borderId="0" xfId="0" applyNumberFormat="1" applyFont="1" applyFill="1" applyAlignment="1" applyProtection="1">
      <alignment vertical="center" wrapText="1"/>
      <protection locked="0"/>
    </xf>
    <xf numFmtId="3" fontId="9" fillId="2" borderId="0" xfId="0" applyNumberFormat="1" applyFont="1" applyFill="1" applyAlignment="1" applyProtection="1">
      <alignment vertical="center" wrapText="1"/>
      <protection locked="0"/>
    </xf>
    <xf numFmtId="165" fontId="9" fillId="2" borderId="0" xfId="0" applyNumberFormat="1" applyFont="1" applyFill="1" applyAlignment="1" applyProtection="1">
      <alignment vertical="center" wrapText="1"/>
      <protection locked="0"/>
    </xf>
    <xf numFmtId="3" fontId="9" fillId="2" borderId="9" xfId="0" applyNumberFormat="1" applyFont="1" applyFill="1" applyBorder="1" applyAlignment="1" applyProtection="1">
      <alignment vertical="center" wrapText="1"/>
      <protection locked="0"/>
    </xf>
    <xf numFmtId="0" fontId="4" fillId="6" borderId="0" xfId="0" applyFont="1" applyFill="1" applyAlignment="1" applyProtection="1">
      <alignment vertical="center" wrapText="1"/>
      <protection locked="0"/>
    </xf>
    <xf numFmtId="0" fontId="4" fillId="6" borderId="6" xfId="0" applyFont="1" applyFill="1" applyBorder="1" applyAlignment="1" applyProtection="1">
      <alignment vertical="center" wrapText="1"/>
      <protection locked="0"/>
    </xf>
    <xf numFmtId="0" fontId="26" fillId="6" borderId="3" xfId="0" applyFont="1" applyFill="1" applyBorder="1" applyAlignment="1" applyProtection="1">
      <alignment horizontal="center" vertical="center" wrapText="1"/>
      <protection locked="0"/>
    </xf>
    <xf numFmtId="167" fontId="1" fillId="2" borderId="0" xfId="9" applyNumberFormat="1" applyFont="1" applyFill="1" applyBorder="1" applyAlignment="1" applyProtection="1">
      <alignment horizontal="left" vertical="center" wrapText="1"/>
      <protection locked="0"/>
    </xf>
    <xf numFmtId="0" fontId="3" fillId="2" borderId="0" xfId="0" quotePrefix="1" applyFont="1" applyFill="1" applyAlignment="1" applyProtection="1">
      <alignment vertical="top"/>
      <protection locked="0"/>
    </xf>
    <xf numFmtId="0" fontId="48" fillId="2" borderId="0" xfId="0" quotePrefix="1" applyFont="1" applyFill="1" applyAlignment="1" applyProtection="1">
      <alignment vertical="top" wrapText="1" readingOrder="1"/>
      <protection locked="0"/>
    </xf>
    <xf numFmtId="0" fontId="3" fillId="2" borderId="0" xfId="0" applyFont="1" applyFill="1" applyAlignment="1" applyProtection="1">
      <alignment vertical="center"/>
      <protection locked="0"/>
    </xf>
    <xf numFmtId="0" fontId="16" fillId="2" borderId="0" xfId="1" applyFont="1" applyFill="1" applyAlignment="1" applyProtection="1">
      <alignment horizontal="right" vertical="center" wrapText="1" readingOrder="2"/>
      <protection locked="0"/>
    </xf>
    <xf numFmtId="0" fontId="38" fillId="6" borderId="3" xfId="0" applyFont="1" applyFill="1" applyBorder="1" applyAlignment="1" applyProtection="1">
      <alignment horizontal="center" vertical="center" wrapText="1"/>
      <protection locked="0"/>
    </xf>
    <xf numFmtId="0" fontId="48" fillId="2" borderId="6" xfId="0" applyFont="1" applyFill="1" applyBorder="1" applyAlignment="1" applyProtection="1">
      <alignment vertical="center" readingOrder="1"/>
      <protection locked="0"/>
    </xf>
    <xf numFmtId="0" fontId="6" fillId="0" borderId="5" xfId="0" applyFont="1" applyBorder="1" applyAlignment="1" applyProtection="1">
      <alignment vertical="center" wrapText="1"/>
      <protection locked="0"/>
    </xf>
    <xf numFmtId="0" fontId="46" fillId="0" borderId="0" xfId="0" quotePrefix="1" applyFont="1" applyAlignment="1">
      <alignment vertical="center" wrapText="1" readingOrder="1"/>
    </xf>
    <xf numFmtId="0" fontId="43" fillId="2" borderId="0" xfId="0" applyFont="1" applyFill="1" applyAlignment="1" applyProtection="1">
      <alignment horizontal="right" vertical="center" readingOrder="2"/>
      <protection locked="0"/>
    </xf>
    <xf numFmtId="0" fontId="43" fillId="0" borderId="0" xfId="0" applyFont="1" applyAlignment="1" applyProtection="1">
      <alignment horizontal="right" vertical="center" readingOrder="2"/>
      <protection locked="0"/>
    </xf>
    <xf numFmtId="0" fontId="3" fillId="2" borderId="0" xfId="0" applyFont="1" applyFill="1" applyAlignment="1" applyProtection="1">
      <alignment vertical="top" readingOrder="2"/>
      <protection locked="0"/>
    </xf>
    <xf numFmtId="0" fontId="48" fillId="2" borderId="0" xfId="0" applyFont="1" applyFill="1" applyAlignment="1" applyProtection="1">
      <alignment vertical="top" readingOrder="1"/>
      <protection locked="0"/>
    </xf>
    <xf numFmtId="0" fontId="19" fillId="0" borderId="0" xfId="1" applyFont="1" applyAlignment="1" applyProtection="1">
      <alignment horizontal="center" vertical="top" wrapText="1"/>
      <protection locked="0"/>
    </xf>
    <xf numFmtId="0" fontId="6" fillId="2" borderId="0" xfId="0" applyFont="1" applyFill="1" applyAlignment="1" applyProtection="1">
      <alignment horizontal="right" vertical="center" readingOrder="2"/>
      <protection locked="0"/>
    </xf>
    <xf numFmtId="0" fontId="52" fillId="0" borderId="0" xfId="0" applyFont="1" applyAlignment="1">
      <alignment vertical="center" wrapText="1"/>
    </xf>
    <xf numFmtId="0" fontId="26" fillId="6" borderId="0" xfId="0" applyFont="1" applyFill="1" applyAlignment="1">
      <alignment vertical="center" wrapText="1"/>
    </xf>
    <xf numFmtId="0" fontId="4" fillId="5" borderId="3" xfId="0" applyFont="1" applyFill="1" applyBorder="1" applyAlignment="1">
      <alignment horizontal="center" vertical="center" wrapText="1"/>
    </xf>
    <xf numFmtId="0" fontId="16" fillId="2" borderId="1" xfId="1" applyFont="1" applyFill="1" applyBorder="1" applyAlignment="1" applyProtection="1">
      <alignment horizontal="right" vertical="center" wrapText="1"/>
      <protection locked="0"/>
    </xf>
    <xf numFmtId="0" fontId="16" fillId="2" borderId="1" xfId="1" applyFont="1" applyFill="1" applyBorder="1" applyAlignment="1" applyProtection="1">
      <alignment horizontal="right" vertical="center" wrapText="1" readingOrder="1"/>
      <protection locked="0"/>
    </xf>
    <xf numFmtId="0" fontId="3" fillId="2" borderId="0" xfId="0" applyFont="1" applyFill="1" applyAlignment="1" applyProtection="1">
      <alignment horizontal="right" vertical="top" readingOrder="2"/>
      <protection locked="0"/>
    </xf>
    <xf numFmtId="0" fontId="8" fillId="0" borderId="0" xfId="0" quotePrefix="1" applyFont="1" applyAlignment="1">
      <alignment horizontal="right" vertical="center" wrapText="1"/>
    </xf>
    <xf numFmtId="0" fontId="38" fillId="6" borderId="6" xfId="0" applyFont="1" applyFill="1" applyBorder="1" applyAlignment="1">
      <alignment vertical="center" wrapText="1"/>
    </xf>
    <xf numFmtId="0" fontId="10" fillId="0" borderId="5" xfId="0" applyFont="1" applyBorder="1" applyAlignment="1">
      <alignment horizontal="right" vertical="center" wrapText="1"/>
    </xf>
    <xf numFmtId="0" fontId="38" fillId="6" borderId="0" xfId="0" applyFont="1" applyFill="1" applyAlignment="1">
      <alignment vertical="center" wrapText="1"/>
    </xf>
    <xf numFmtId="0" fontId="5" fillId="5" borderId="3" xfId="0" applyFont="1" applyFill="1" applyBorder="1" applyAlignment="1">
      <alignment horizontal="center" vertical="center" wrapText="1"/>
    </xf>
    <xf numFmtId="0" fontId="47" fillId="5" borderId="6" xfId="0" applyFont="1" applyFill="1" applyBorder="1" applyAlignment="1">
      <alignment horizontal="center" vertical="center" wrapText="1"/>
    </xf>
    <xf numFmtId="0" fontId="30" fillId="2" borderId="0" xfId="0" applyFont="1" applyFill="1" applyAlignment="1">
      <alignment horizontal="right" vertical="center" wrapText="1"/>
    </xf>
    <xf numFmtId="0" fontId="16" fillId="0" borderId="0" xfId="0" quotePrefix="1" applyFont="1" applyAlignment="1">
      <alignment vertical="center" wrapText="1"/>
    </xf>
    <xf numFmtId="0" fontId="47" fillId="0" borderId="5" xfId="1" applyFont="1" applyBorder="1" applyAlignment="1">
      <alignment horizontal="center" vertical="center" wrapText="1"/>
    </xf>
    <xf numFmtId="0" fontId="46" fillId="0" borderId="0" xfId="0" quotePrefix="1" applyFont="1" applyAlignment="1" applyProtection="1">
      <alignment horizontal="center" vertical="center" wrapText="1"/>
      <protection locked="0"/>
    </xf>
    <xf numFmtId="0" fontId="2" fillId="2" borderId="13" xfId="8" applyFont="1" applyFill="1" applyBorder="1" applyAlignment="1">
      <alignment vertical="center" readingOrder="2"/>
    </xf>
    <xf numFmtId="0" fontId="54" fillId="5" borderId="6" xfId="0" applyFont="1" applyFill="1" applyBorder="1" applyAlignment="1">
      <alignment horizontal="center" vertical="center" wrapText="1"/>
    </xf>
    <xf numFmtId="0" fontId="1" fillId="0" borderId="0" xfId="1" applyFont="1" applyAlignment="1">
      <alignment horizontal="left" vertical="center" wrapText="1"/>
    </xf>
    <xf numFmtId="0" fontId="10" fillId="5" borderId="8" xfId="13" applyFont="1" applyFill="1" applyBorder="1" applyAlignment="1">
      <alignment horizontal="center" vertical="center" wrapText="1" readingOrder="1"/>
    </xf>
    <xf numFmtId="0" fontId="10" fillId="5" borderId="8" xfId="12" applyFont="1" applyFill="1" applyBorder="1" applyAlignment="1">
      <alignment horizontal="center" vertical="center" wrapText="1" readingOrder="1"/>
    </xf>
    <xf numFmtId="0" fontId="26" fillId="6" borderId="7" xfId="1" quotePrefix="1" applyFont="1" applyFill="1" applyBorder="1" applyAlignment="1">
      <alignment horizontal="center" vertical="center" wrapText="1"/>
    </xf>
    <xf numFmtId="0" fontId="9" fillId="2" borderId="2" xfId="1" quotePrefix="1" applyFont="1" applyFill="1" applyBorder="1" applyAlignment="1">
      <alignment vertical="center" wrapText="1" readingOrder="2"/>
    </xf>
    <xf numFmtId="0" fontId="9" fillId="2" borderId="2" xfId="1" applyFont="1" applyFill="1" applyBorder="1" applyAlignment="1">
      <alignment vertical="center" wrapText="1"/>
    </xf>
    <xf numFmtId="0" fontId="9" fillId="2" borderId="10" xfId="1" quotePrefix="1" applyFont="1" applyFill="1" applyBorder="1" applyAlignment="1">
      <alignment horizontal="left" vertical="center" wrapText="1" readingOrder="2"/>
    </xf>
    <xf numFmtId="0" fontId="19" fillId="0" borderId="3" xfId="1" applyFont="1" applyBorder="1" applyAlignment="1" applyProtection="1">
      <alignment horizontal="center" vertical="center" wrapText="1"/>
      <protection locked="0"/>
    </xf>
    <xf numFmtId="0" fontId="24" fillId="0" borderId="0" xfId="8" applyFont="1" applyAlignment="1" applyProtection="1">
      <alignment horizontal="center" vertical="center" readingOrder="2"/>
      <protection locked="0"/>
    </xf>
    <xf numFmtId="0" fontId="24" fillId="0" borderId="10" xfId="8" applyFont="1" applyBorder="1" applyAlignment="1" applyProtection="1">
      <alignment horizontal="center" vertical="center" readingOrder="2"/>
      <protection locked="0"/>
    </xf>
    <xf numFmtId="0" fontId="19" fillId="0" borderId="10" xfId="1" applyFont="1" applyBorder="1" applyAlignment="1" applyProtection="1">
      <alignment horizontal="center" vertical="center" wrapText="1"/>
      <protection locked="0"/>
    </xf>
    <xf numFmtId="165" fontId="9" fillId="2" borderId="0" xfId="1" applyNumberFormat="1" applyFont="1" applyFill="1" applyAlignment="1" applyProtection="1">
      <alignment horizontal="left" vertical="center" wrapText="1"/>
      <protection locked="0"/>
    </xf>
    <xf numFmtId="165" fontId="9" fillId="2" borderId="2" xfId="1" applyNumberFormat="1" applyFont="1" applyFill="1" applyBorder="1" applyAlignment="1" applyProtection="1">
      <alignment horizontal="left" vertical="center" wrapText="1"/>
      <protection locked="0"/>
    </xf>
    <xf numFmtId="165" fontId="9" fillId="2" borderId="10" xfId="1" applyNumberFormat="1" applyFont="1" applyFill="1" applyBorder="1" applyAlignment="1" applyProtection="1">
      <alignment horizontal="left" vertical="center" wrapText="1"/>
      <protection locked="0"/>
    </xf>
    <xf numFmtId="165" fontId="9" fillId="2" borderId="9" xfId="1" applyNumberFormat="1" applyFont="1" applyFill="1" applyBorder="1" applyAlignment="1" applyProtection="1">
      <alignment horizontal="left" vertical="center" wrapText="1"/>
      <protection locked="0"/>
    </xf>
    <xf numFmtId="0" fontId="47" fillId="0" borderId="0" xfId="1" applyFont="1" applyAlignment="1" applyProtection="1">
      <alignment horizontal="left" vertical="center" wrapText="1"/>
      <protection locked="0"/>
    </xf>
    <xf numFmtId="0" fontId="6" fillId="2" borderId="0" xfId="0" applyFont="1" applyFill="1" applyAlignment="1" applyProtection="1">
      <alignment vertical="top"/>
      <protection locked="0"/>
    </xf>
    <xf numFmtId="0" fontId="45" fillId="2" borderId="0" xfId="0" applyFont="1" applyFill="1" applyAlignment="1" applyProtection="1">
      <alignment horizontal="right" vertical="top"/>
      <protection locked="0"/>
    </xf>
    <xf numFmtId="0" fontId="3" fillId="2" borderId="0" xfId="0" quotePrefix="1" applyFont="1" applyFill="1" applyAlignment="1">
      <alignment vertical="top"/>
    </xf>
    <xf numFmtId="0" fontId="47" fillId="0" borderId="0" xfId="1" applyFont="1" applyAlignment="1" applyProtection="1">
      <alignment vertical="top" wrapText="1"/>
      <protection locked="0"/>
    </xf>
    <xf numFmtId="0" fontId="19" fillId="0" borderId="0" xfId="1" applyFont="1" applyAlignment="1" applyProtection="1">
      <alignment vertical="center" wrapText="1"/>
      <protection locked="0"/>
    </xf>
    <xf numFmtId="0" fontId="9" fillId="2" borderId="0" xfId="1" quotePrefix="1" applyFont="1" applyFill="1" applyAlignment="1" applyProtection="1">
      <alignment horizontal="left" vertical="center" wrapText="1" readingOrder="2"/>
      <protection locked="0"/>
    </xf>
    <xf numFmtId="0" fontId="55" fillId="0" borderId="2" xfId="1" applyFont="1" applyBorder="1" applyAlignment="1" applyProtection="1">
      <alignment horizontal="left" vertical="center" wrapText="1"/>
      <protection locked="0"/>
    </xf>
    <xf numFmtId="0" fontId="55" fillId="2" borderId="2" xfId="1" applyFont="1" applyFill="1" applyBorder="1" applyAlignment="1" applyProtection="1">
      <alignment horizontal="left" vertical="center" wrapText="1"/>
      <protection locked="0"/>
    </xf>
    <xf numFmtId="0" fontId="1" fillId="5" borderId="6" xfId="0" applyFont="1" applyFill="1" applyBorder="1" applyAlignment="1" applyProtection="1">
      <alignment horizontal="center" vertical="center" wrapText="1"/>
      <protection locked="0"/>
    </xf>
    <xf numFmtId="0" fontId="38" fillId="6" borderId="6" xfId="0" applyFont="1" applyFill="1" applyBorder="1" applyAlignment="1" applyProtection="1">
      <alignment horizontal="center" vertical="center" wrapText="1"/>
      <protection locked="0"/>
    </xf>
    <xf numFmtId="0" fontId="47" fillId="5" borderId="6" xfId="0" applyFont="1" applyFill="1" applyBorder="1" applyAlignment="1" applyProtection="1">
      <alignment horizontal="center" vertical="center" wrapText="1"/>
      <protection locked="0"/>
    </xf>
    <xf numFmtId="0" fontId="6" fillId="2" borderId="0" xfId="0" applyFont="1" applyFill="1" applyAlignment="1" applyProtection="1">
      <alignment vertical="top" readingOrder="2"/>
      <protection locked="0"/>
    </xf>
    <xf numFmtId="165" fontId="4" fillId="2" borderId="0" xfId="0" applyNumberFormat="1" applyFont="1" applyFill="1" applyAlignment="1" applyProtection="1">
      <alignment horizontal="right" vertical="center" wrapText="1"/>
      <protection locked="0"/>
    </xf>
    <xf numFmtId="1" fontId="9" fillId="2" borderId="2" xfId="0" applyNumberFormat="1" applyFont="1" applyFill="1" applyBorder="1" applyAlignment="1" applyProtection="1">
      <alignment horizontal="left" vertical="center" wrapText="1"/>
      <protection locked="0"/>
    </xf>
    <xf numFmtId="0" fontId="38" fillId="6" borderId="6" xfId="0" applyFont="1" applyFill="1" applyBorder="1" applyAlignment="1">
      <alignment horizontal="right" vertical="center" wrapText="1" readingOrder="1"/>
    </xf>
    <xf numFmtId="0" fontId="26" fillId="6" borderId="7" xfId="1" applyFont="1" applyFill="1" applyBorder="1" applyAlignment="1">
      <alignment horizontal="center" vertical="center" wrapText="1"/>
    </xf>
    <xf numFmtId="0" fontId="10" fillId="0" borderId="0" xfId="0" applyFont="1" applyAlignment="1">
      <alignment horizontal="right" vertical="center" wrapText="1"/>
    </xf>
    <xf numFmtId="1" fontId="9" fillId="2" borderId="10" xfId="0" applyNumberFormat="1" applyFont="1" applyFill="1" applyBorder="1" applyAlignment="1" applyProtection="1">
      <alignment horizontal="right" vertical="center" wrapText="1"/>
      <protection locked="0"/>
    </xf>
    <xf numFmtId="0" fontId="10" fillId="2" borderId="2" xfId="0" applyFont="1" applyFill="1" applyBorder="1" applyAlignment="1">
      <alignment vertical="center" wrapText="1" readingOrder="1"/>
    </xf>
    <xf numFmtId="1" fontId="9" fillId="2" borderId="2" xfId="0" applyNumberFormat="1" applyFont="1" applyFill="1" applyBorder="1" applyAlignment="1" applyProtection="1">
      <alignment horizontal="right" vertical="center" wrapText="1"/>
      <protection locked="0"/>
    </xf>
    <xf numFmtId="3" fontId="9" fillId="2" borderId="9" xfId="0" applyNumberFormat="1" applyFont="1" applyFill="1" applyBorder="1" applyAlignment="1" applyProtection="1">
      <alignment horizontal="left" vertical="center" wrapText="1"/>
      <protection locked="0"/>
    </xf>
    <xf numFmtId="0" fontId="3" fillId="15" borderId="3" xfId="12" applyFont="1" applyFill="1" applyBorder="1" applyAlignment="1">
      <alignment horizontal="center" vertical="center" wrapText="1"/>
    </xf>
    <xf numFmtId="0" fontId="57" fillId="15" borderId="6" xfId="12" applyFont="1" applyFill="1" applyBorder="1" applyAlignment="1">
      <alignment horizontal="center" vertical="center" wrapText="1" readingOrder="1"/>
    </xf>
    <xf numFmtId="0" fontId="57" fillId="15" borderId="6" xfId="12" applyFont="1" applyFill="1" applyBorder="1" applyAlignment="1">
      <alignment horizontal="center" vertical="center" readingOrder="1"/>
    </xf>
    <xf numFmtId="3" fontId="1" fillId="0" borderId="2" xfId="13" applyNumberFormat="1" applyFont="1" applyBorder="1" applyAlignment="1">
      <alignment vertical="center" wrapText="1"/>
    </xf>
    <xf numFmtId="3" fontId="9" fillId="0" borderId="2" xfId="13" applyNumberFormat="1" applyFont="1" applyBorder="1" applyAlignment="1">
      <alignment vertical="center" wrapText="1"/>
    </xf>
    <xf numFmtId="3" fontId="1" fillId="0" borderId="3" xfId="13" applyNumberFormat="1" applyFont="1" applyBorder="1" applyAlignment="1">
      <alignment vertical="center" wrapText="1"/>
    </xf>
    <xf numFmtId="3" fontId="1" fillId="15" borderId="12" xfId="13" applyNumberFormat="1" applyFont="1" applyFill="1" applyBorder="1" applyAlignment="1">
      <alignment vertical="center" wrapText="1"/>
    </xf>
    <xf numFmtId="167" fontId="9" fillId="2" borderId="13" xfId="9" applyNumberFormat="1" applyFont="1" applyFill="1" applyBorder="1" applyAlignment="1" applyProtection="1">
      <alignment horizontal="left" vertical="center" wrapText="1"/>
      <protection locked="0"/>
    </xf>
    <xf numFmtId="167" fontId="9" fillId="2" borderId="10" xfId="9" applyNumberFormat="1" applyFont="1" applyFill="1" applyBorder="1" applyAlignment="1" applyProtection="1">
      <alignment horizontal="left" vertical="center" wrapText="1"/>
      <protection locked="0"/>
    </xf>
    <xf numFmtId="167" fontId="9" fillId="2" borderId="2" xfId="9" applyNumberFormat="1" applyFont="1" applyFill="1" applyBorder="1" applyAlignment="1" applyProtection="1">
      <alignment horizontal="left" vertical="center" wrapText="1"/>
      <protection locked="0"/>
    </xf>
    <xf numFmtId="167" fontId="9" fillId="2" borderId="3" xfId="9" applyNumberFormat="1" applyFont="1" applyFill="1" applyBorder="1" applyAlignment="1" applyProtection="1">
      <alignment horizontal="left" vertical="center" wrapText="1"/>
      <protection locked="0"/>
    </xf>
    <xf numFmtId="167" fontId="9" fillId="5" borderId="12" xfId="9" applyNumberFormat="1" applyFont="1" applyFill="1" applyBorder="1" applyAlignment="1" applyProtection="1">
      <alignment horizontal="left" vertical="center" wrapText="1"/>
      <protection locked="0"/>
    </xf>
    <xf numFmtId="168" fontId="9" fillId="2" borderId="13" xfId="9" applyNumberFormat="1" applyFont="1" applyFill="1" applyBorder="1" applyAlignment="1" applyProtection="1">
      <alignment horizontal="left" vertical="center" wrapText="1"/>
      <protection locked="0"/>
    </xf>
    <xf numFmtId="168" fontId="9" fillId="2" borderId="13" xfId="9" applyNumberFormat="1" applyFont="1" applyFill="1" applyBorder="1" applyAlignment="1" applyProtection="1">
      <alignment horizontal="right" vertical="center" wrapText="1"/>
      <protection locked="0"/>
    </xf>
    <xf numFmtId="168" fontId="9" fillId="2" borderId="10" xfId="9" applyNumberFormat="1" applyFont="1" applyFill="1" applyBorder="1" applyAlignment="1" applyProtection="1">
      <alignment horizontal="left" vertical="center" wrapText="1"/>
      <protection locked="0"/>
    </xf>
    <xf numFmtId="168" fontId="10" fillId="2" borderId="2" xfId="9" applyNumberFormat="1" applyFont="1" applyFill="1" applyBorder="1" applyAlignment="1">
      <alignment vertical="center" wrapText="1" readingOrder="1"/>
    </xf>
    <xf numFmtId="168" fontId="9" fillId="2" borderId="2" xfId="9" applyNumberFormat="1" applyFont="1" applyFill="1" applyBorder="1" applyAlignment="1" applyProtection="1">
      <alignment horizontal="left" vertical="center" wrapText="1"/>
      <protection locked="0"/>
    </xf>
    <xf numFmtId="168" fontId="9" fillId="2" borderId="2" xfId="9" applyNumberFormat="1" applyFont="1" applyFill="1" applyBorder="1" applyAlignment="1" applyProtection="1">
      <alignment vertical="center" wrapText="1"/>
      <protection locked="0"/>
    </xf>
    <xf numFmtId="168" fontId="9" fillId="2" borderId="2" xfId="9" applyNumberFormat="1" applyFont="1" applyFill="1" applyBorder="1" applyAlignment="1" applyProtection="1">
      <alignment horizontal="right" vertical="center" wrapText="1"/>
      <protection locked="0"/>
    </xf>
    <xf numFmtId="168" fontId="9" fillId="2" borderId="3" xfId="9" applyNumberFormat="1" applyFont="1" applyFill="1" applyBorder="1" applyAlignment="1" applyProtection="1">
      <alignment horizontal="left" vertical="center" wrapText="1"/>
      <protection locked="0"/>
    </xf>
    <xf numFmtId="168" fontId="9" fillId="5" borderId="12" xfId="9" applyNumberFormat="1" applyFont="1" applyFill="1" applyBorder="1" applyAlignment="1" applyProtection="1">
      <alignment horizontal="left" vertical="center" wrapText="1"/>
      <protection locked="0"/>
    </xf>
    <xf numFmtId="168" fontId="9" fillId="2" borderId="10" xfId="9" applyNumberFormat="1" applyFont="1" applyFill="1" applyBorder="1" applyAlignment="1" applyProtection="1">
      <alignment vertical="center" wrapText="1"/>
      <protection locked="0"/>
    </xf>
    <xf numFmtId="168" fontId="9" fillId="2" borderId="9" xfId="9" applyNumberFormat="1" applyFont="1" applyFill="1" applyBorder="1" applyAlignment="1" applyProtection="1">
      <alignment vertical="center" wrapText="1"/>
      <protection locked="0"/>
    </xf>
    <xf numFmtId="168" fontId="9" fillId="5" borderId="12" xfId="9" applyNumberFormat="1" applyFont="1" applyFill="1" applyBorder="1" applyAlignment="1" applyProtection="1">
      <alignment vertical="center" wrapText="1"/>
      <protection locked="0"/>
    </xf>
    <xf numFmtId="3" fontId="9" fillId="2" borderId="13" xfId="0" applyNumberFormat="1" applyFont="1" applyFill="1" applyBorder="1" applyAlignment="1" applyProtection="1">
      <alignment vertical="center" wrapText="1"/>
      <protection locked="0"/>
    </xf>
    <xf numFmtId="0" fontId="9" fillId="2" borderId="13" xfId="9" applyNumberFormat="1" applyFont="1" applyFill="1" applyBorder="1" applyAlignment="1" applyProtection="1">
      <alignment vertical="center" wrapText="1"/>
      <protection locked="0"/>
    </xf>
    <xf numFmtId="0" fontId="9" fillId="2" borderId="10" xfId="9" applyNumberFormat="1" applyFont="1" applyFill="1" applyBorder="1" applyAlignment="1" applyProtection="1">
      <alignment vertical="center" wrapText="1"/>
      <protection locked="0"/>
    </xf>
    <xf numFmtId="0" fontId="9" fillId="2" borderId="2" xfId="9" applyNumberFormat="1" applyFont="1" applyFill="1" applyBorder="1" applyAlignment="1" applyProtection="1">
      <alignment vertical="center" wrapText="1"/>
      <protection locked="0"/>
    </xf>
    <xf numFmtId="168" fontId="10" fillId="2" borderId="2" xfId="9" applyNumberFormat="1" applyFont="1" applyFill="1" applyBorder="1" applyAlignment="1">
      <alignment horizontal="left" vertical="center" wrapText="1" readingOrder="1"/>
    </xf>
    <xf numFmtId="168" fontId="10" fillId="2" borderId="3" xfId="9" applyNumberFormat="1" applyFont="1" applyFill="1" applyBorder="1" applyAlignment="1">
      <alignment horizontal="left" vertical="center" wrapText="1" readingOrder="1"/>
    </xf>
    <xf numFmtId="165" fontId="9" fillId="2" borderId="9" xfId="0" applyNumberFormat="1" applyFont="1" applyFill="1" applyBorder="1" applyAlignment="1" applyProtection="1">
      <alignment horizontal="left" vertical="center" wrapText="1"/>
      <protection locked="0"/>
    </xf>
    <xf numFmtId="168" fontId="0" fillId="0" borderId="0" xfId="0" applyNumberFormat="1" applyProtection="1">
      <protection locked="0"/>
    </xf>
    <xf numFmtId="0" fontId="9" fillId="2" borderId="0" xfId="1" applyFont="1" applyFill="1" applyAlignment="1" applyProtection="1">
      <alignment horizontal="left" vertical="center" wrapText="1"/>
      <protection locked="0"/>
    </xf>
    <xf numFmtId="0" fontId="9" fillId="2" borderId="2" xfId="1" applyFont="1" applyFill="1" applyBorder="1" applyAlignment="1" applyProtection="1">
      <alignment horizontal="left" vertical="center" wrapText="1"/>
      <protection locked="0"/>
    </xf>
    <xf numFmtId="0" fontId="9" fillId="2" borderId="10" xfId="1" applyFont="1" applyFill="1" applyBorder="1" applyAlignment="1" applyProtection="1">
      <alignment horizontal="left" vertical="center" wrapText="1"/>
      <protection locked="0"/>
    </xf>
    <xf numFmtId="165" fontId="9" fillId="2" borderId="13" xfId="1" applyNumberFormat="1" applyFont="1" applyFill="1" applyBorder="1" applyAlignment="1" applyProtection="1">
      <alignment horizontal="left" vertical="center" wrapText="1"/>
      <protection locked="0"/>
    </xf>
    <xf numFmtId="165" fontId="9" fillId="2" borderId="0" xfId="1" applyNumberFormat="1" applyFont="1" applyFill="1" applyAlignment="1" applyProtection="1">
      <alignment horizontal="right" vertical="center" wrapText="1"/>
      <protection locked="0"/>
    </xf>
    <xf numFmtId="165" fontId="9" fillId="2" borderId="2" xfId="1" applyNumberFormat="1" applyFont="1" applyFill="1" applyBorder="1" applyAlignment="1" applyProtection="1">
      <alignment horizontal="right" vertical="center" wrapText="1"/>
      <protection locked="0"/>
    </xf>
    <xf numFmtId="165" fontId="9" fillId="2" borderId="10" xfId="1" applyNumberFormat="1" applyFont="1" applyFill="1" applyBorder="1" applyAlignment="1" applyProtection="1">
      <alignment horizontal="right" vertical="center" wrapText="1"/>
      <protection locked="0"/>
    </xf>
    <xf numFmtId="165" fontId="9" fillId="2" borderId="9" xfId="1" applyNumberFormat="1" applyFont="1" applyFill="1" applyBorder="1" applyAlignment="1" applyProtection="1">
      <alignment horizontal="right" vertical="center" wrapText="1"/>
      <protection locked="0"/>
    </xf>
    <xf numFmtId="3" fontId="1" fillId="0" borderId="2" xfId="13" applyNumberFormat="1" applyFont="1" applyBorder="1" applyAlignment="1">
      <alignment horizontal="left" vertical="center" wrapText="1" readingOrder="1"/>
    </xf>
    <xf numFmtId="167" fontId="9" fillId="0" borderId="2" xfId="9" applyNumberFormat="1" applyFont="1" applyFill="1" applyBorder="1" applyAlignment="1" applyProtection="1">
      <alignment horizontal="left" vertical="center" wrapText="1"/>
      <protection locked="0"/>
    </xf>
    <xf numFmtId="168" fontId="9" fillId="0" borderId="2" xfId="9" applyNumberFormat="1" applyFont="1" applyFill="1" applyBorder="1" applyAlignment="1" applyProtection="1">
      <alignment horizontal="left" vertical="center" wrapText="1"/>
      <protection locked="0"/>
    </xf>
    <xf numFmtId="165" fontId="9" fillId="0" borderId="2" xfId="0" applyNumberFormat="1" applyFont="1" applyBorder="1" applyAlignment="1" applyProtection="1">
      <alignment horizontal="left" vertical="center" wrapText="1"/>
      <protection locked="0"/>
    </xf>
    <xf numFmtId="166" fontId="9" fillId="2" borderId="10" xfId="0" applyNumberFormat="1" applyFont="1" applyFill="1" applyBorder="1" applyAlignment="1" applyProtection="1">
      <alignment horizontal="left" vertical="center" wrapText="1"/>
      <protection locked="0"/>
    </xf>
    <xf numFmtId="167" fontId="10" fillId="2" borderId="10" xfId="9" applyNumberFormat="1" applyFont="1" applyFill="1" applyBorder="1" applyAlignment="1" applyProtection="1">
      <alignment horizontal="left" vertical="center" wrapText="1"/>
      <protection locked="0"/>
    </xf>
    <xf numFmtId="167" fontId="2" fillId="2" borderId="2" xfId="9" applyNumberFormat="1" applyFont="1" applyFill="1" applyBorder="1" applyAlignment="1" applyProtection="1">
      <alignment horizontal="left" vertical="center" wrapText="1"/>
      <protection locked="0"/>
    </xf>
    <xf numFmtId="166" fontId="9" fillId="2" borderId="0" xfId="0" applyNumberFormat="1" applyFont="1" applyFill="1" applyAlignment="1" applyProtection="1">
      <alignment horizontal="left" vertical="center" wrapText="1"/>
      <protection locked="0"/>
    </xf>
    <xf numFmtId="165" fontId="9" fillId="2" borderId="10" xfId="9" applyNumberFormat="1" applyFont="1" applyFill="1" applyBorder="1" applyAlignment="1" applyProtection="1">
      <alignment horizontal="left" vertical="center" wrapText="1"/>
      <protection locked="0"/>
    </xf>
    <xf numFmtId="1" fontId="9" fillId="2" borderId="10" xfId="9" applyNumberFormat="1" applyFont="1" applyFill="1" applyBorder="1" applyAlignment="1" applyProtection="1">
      <alignment horizontal="left" vertical="center" wrapText="1"/>
      <protection locked="0"/>
    </xf>
    <xf numFmtId="1" fontId="2" fillId="2" borderId="2" xfId="0" applyNumberFormat="1" applyFont="1" applyFill="1" applyBorder="1" applyAlignment="1" applyProtection="1">
      <alignment horizontal="left" vertical="center" wrapText="1"/>
      <protection locked="0"/>
    </xf>
    <xf numFmtId="169" fontId="47" fillId="2" borderId="13" xfId="0" applyNumberFormat="1" applyFont="1" applyFill="1" applyBorder="1" applyAlignment="1">
      <alignment horizontal="left" vertical="center" wrapText="1" readingOrder="1"/>
    </xf>
    <xf numFmtId="169" fontId="47" fillId="2" borderId="2" xfId="0" applyNumberFormat="1" applyFont="1" applyFill="1" applyBorder="1" applyAlignment="1">
      <alignment horizontal="left" vertical="center" wrapText="1" readingOrder="1"/>
    </xf>
    <xf numFmtId="169" fontId="47" fillId="2" borderId="9" xfId="0" applyNumberFormat="1" applyFont="1" applyFill="1" applyBorder="1" applyAlignment="1">
      <alignment horizontal="left" vertical="center" wrapText="1" readingOrder="1"/>
    </xf>
    <xf numFmtId="165" fontId="47" fillId="2" borderId="0" xfId="0" applyNumberFormat="1" applyFont="1" applyFill="1" applyAlignment="1">
      <alignment horizontal="left" vertical="center" wrapText="1" readingOrder="1"/>
    </xf>
    <xf numFmtId="166" fontId="9" fillId="2" borderId="3" xfId="0" applyNumberFormat="1" applyFont="1" applyFill="1" applyBorder="1" applyAlignment="1" applyProtection="1">
      <alignment horizontal="center" vertical="center" wrapText="1"/>
      <protection locked="0"/>
    </xf>
    <xf numFmtId="0" fontId="24" fillId="2" borderId="0" xfId="1" applyFont="1" applyFill="1" applyAlignment="1" applyProtection="1">
      <alignment horizontal="left" vertical="center" wrapText="1"/>
      <protection locked="0"/>
    </xf>
    <xf numFmtId="0" fontId="24" fillId="2" borderId="2" xfId="1" applyFont="1" applyFill="1" applyBorder="1" applyAlignment="1" applyProtection="1">
      <alignment horizontal="left" vertical="center" wrapText="1"/>
      <protection locked="0"/>
    </xf>
    <xf numFmtId="0" fontId="9" fillId="2" borderId="2" xfId="1" applyFont="1" applyFill="1" applyBorder="1" applyAlignment="1" applyProtection="1">
      <alignment vertical="center" wrapText="1"/>
      <protection locked="0"/>
    </xf>
    <xf numFmtId="0" fontId="9" fillId="2" borderId="9" xfId="1" applyFont="1" applyFill="1" applyBorder="1" applyAlignment="1" applyProtection="1">
      <alignment vertical="center" wrapText="1"/>
      <protection locked="0"/>
    </xf>
    <xf numFmtId="0" fontId="22" fillId="2" borderId="10" xfId="1" quotePrefix="1" applyFont="1" applyFill="1" applyBorder="1" applyAlignment="1" applyProtection="1">
      <alignment horizontal="right" vertical="center" wrapText="1"/>
      <protection locked="0"/>
    </xf>
    <xf numFmtId="0" fontId="22" fillId="2" borderId="13" xfId="1" quotePrefix="1" applyFont="1" applyFill="1" applyBorder="1" applyAlignment="1" applyProtection="1">
      <alignment horizontal="right" vertical="center" wrapText="1" readingOrder="2"/>
      <protection locked="0"/>
    </xf>
    <xf numFmtId="0" fontId="9" fillId="2" borderId="0" xfId="1" applyFont="1" applyFill="1" applyAlignment="1" applyProtection="1">
      <alignment vertical="center" wrapText="1"/>
      <protection locked="0"/>
    </xf>
    <xf numFmtId="165" fontId="9" fillId="2" borderId="13" xfId="1" applyNumberFormat="1" applyFont="1" applyFill="1" applyBorder="1" applyAlignment="1" applyProtection="1">
      <alignment vertical="center" wrapText="1"/>
      <protection locked="0"/>
    </xf>
    <xf numFmtId="165" fontId="9" fillId="2" borderId="2" xfId="1" applyNumberFormat="1" applyFont="1" applyFill="1" applyBorder="1" applyAlignment="1" applyProtection="1">
      <alignment vertical="center" wrapText="1"/>
      <protection locked="0"/>
    </xf>
    <xf numFmtId="0" fontId="9" fillId="2" borderId="10" xfId="1" applyFont="1" applyFill="1" applyBorder="1" applyAlignment="1" applyProtection="1">
      <alignment vertical="center" wrapText="1"/>
      <protection locked="0"/>
    </xf>
    <xf numFmtId="165" fontId="9" fillId="2" borderId="9" xfId="1" applyNumberFormat="1" applyFont="1" applyFill="1" applyBorder="1" applyAlignment="1" applyProtection="1">
      <alignment vertical="center" wrapText="1"/>
      <protection locked="0"/>
    </xf>
    <xf numFmtId="165" fontId="9" fillId="2" borderId="3" xfId="1" applyNumberFormat="1" applyFont="1" applyFill="1" applyBorder="1" applyAlignment="1" applyProtection="1">
      <alignment horizontal="left" vertical="center" wrapText="1"/>
      <protection locked="0"/>
    </xf>
    <xf numFmtId="1" fontId="9" fillId="2" borderId="10" xfId="0" applyNumberFormat="1" applyFont="1" applyFill="1" applyBorder="1" applyAlignment="1">
      <alignment horizontal="right" vertical="center" wrapText="1"/>
    </xf>
    <xf numFmtId="0" fontId="9" fillId="2" borderId="3" xfId="0" applyFont="1" applyFill="1" applyBorder="1" applyAlignment="1">
      <alignment horizontal="right" vertical="center" wrapText="1"/>
    </xf>
    <xf numFmtId="1" fontId="9" fillId="0" borderId="2" xfId="0" applyNumberFormat="1" applyFont="1" applyBorder="1" applyAlignment="1">
      <alignment horizontal="left" vertical="center" wrapText="1"/>
    </xf>
    <xf numFmtId="0" fontId="9" fillId="2" borderId="2" xfId="0" applyFont="1" applyFill="1" applyBorder="1" applyAlignment="1">
      <alignment horizontal="right" vertical="center" wrapText="1"/>
    </xf>
    <xf numFmtId="0" fontId="9" fillId="2" borderId="2" xfId="0" applyFont="1" applyFill="1" applyBorder="1" applyAlignment="1">
      <alignment horizontal="center" vertical="center" wrapText="1"/>
    </xf>
    <xf numFmtId="0" fontId="1" fillId="0" borderId="13" xfId="1" applyFont="1" applyBorder="1" applyAlignment="1">
      <alignment vertical="center" wrapText="1"/>
    </xf>
    <xf numFmtId="165" fontId="9" fillId="2" borderId="13" xfId="1" applyNumberFormat="1" applyFont="1" applyFill="1" applyBorder="1" applyAlignment="1">
      <alignment horizontal="left" vertical="center" wrapText="1"/>
    </xf>
    <xf numFmtId="165" fontId="9" fillId="2" borderId="13" xfId="1" applyNumberFormat="1" applyFont="1" applyFill="1" applyBorder="1" applyAlignment="1">
      <alignment horizontal="right" vertical="center" wrapText="1"/>
    </xf>
    <xf numFmtId="0" fontId="1" fillId="0" borderId="2" xfId="1" applyFont="1" applyBorder="1" applyAlignment="1">
      <alignment vertical="center" wrapText="1"/>
    </xf>
    <xf numFmtId="165" fontId="9" fillId="2" borderId="2" xfId="1" applyNumberFormat="1" applyFont="1" applyFill="1" applyBorder="1" applyAlignment="1">
      <alignment horizontal="right" vertical="center" wrapText="1"/>
    </xf>
    <xf numFmtId="0" fontId="1" fillId="0" borderId="9" xfId="1" applyFont="1" applyBorder="1" applyAlignment="1">
      <alignment vertical="center" wrapText="1"/>
    </xf>
    <xf numFmtId="165" fontId="9" fillId="2" borderId="9" xfId="1" applyNumberFormat="1" applyFont="1" applyFill="1" applyBorder="1" applyAlignment="1">
      <alignment horizontal="right" vertical="center" wrapText="1"/>
    </xf>
    <xf numFmtId="3" fontId="1" fillId="0" borderId="9" xfId="13" applyNumberFormat="1" applyFont="1" applyBorder="1" applyAlignment="1">
      <alignment horizontal="left" vertical="center" wrapText="1" readingOrder="1"/>
    </xf>
    <xf numFmtId="0" fontId="48" fillId="2" borderId="0" xfId="0" applyFont="1" applyFill="1" applyAlignment="1" applyProtection="1">
      <alignment horizontal="left" vertical="center" readingOrder="1"/>
      <protection locked="0"/>
    </xf>
    <xf numFmtId="1" fontId="9" fillId="2" borderId="2" xfId="0" applyNumberFormat="1" applyFont="1" applyFill="1" applyBorder="1" applyAlignment="1">
      <alignment horizontal="right" vertical="center" wrapText="1"/>
    </xf>
    <xf numFmtId="0" fontId="2" fillId="2" borderId="2" xfId="0" applyFont="1" applyFill="1" applyBorder="1" applyAlignment="1">
      <alignment horizontal="right" vertical="center" wrapText="1"/>
    </xf>
    <xf numFmtId="0" fontId="10" fillId="0" borderId="5" xfId="0" applyFont="1" applyBorder="1" applyAlignment="1" applyProtection="1">
      <alignment horizontal="left" vertical="center" wrapText="1"/>
      <protection locked="0"/>
    </xf>
    <xf numFmtId="0" fontId="3" fillId="2" borderId="0" xfId="0" quotePrefix="1" applyFont="1" applyFill="1" applyAlignment="1" applyProtection="1">
      <alignment horizontal="right" vertical="top"/>
      <protection locked="0"/>
    </xf>
    <xf numFmtId="0" fontId="9" fillId="0" borderId="0" xfId="0" applyFont="1" applyAlignment="1">
      <alignment horizontal="left" vertical="center" wrapText="1" readingOrder="1"/>
    </xf>
    <xf numFmtId="0" fontId="4" fillId="2" borderId="9" xfId="0" applyFont="1" applyFill="1" applyBorder="1" applyAlignment="1">
      <alignment horizontal="right" vertical="center" wrapText="1"/>
    </xf>
    <xf numFmtId="1" fontId="9" fillId="2" borderId="9" xfId="0" applyNumberFormat="1" applyFont="1" applyFill="1" applyBorder="1" applyAlignment="1">
      <alignment horizontal="left" vertical="center" wrapText="1"/>
    </xf>
    <xf numFmtId="1" fontId="9" fillId="2" borderId="9" xfId="0" applyNumberFormat="1" applyFont="1" applyFill="1" applyBorder="1" applyAlignment="1">
      <alignment vertical="center" wrapText="1"/>
    </xf>
    <xf numFmtId="0" fontId="9" fillId="0" borderId="9" xfId="0" applyFont="1" applyBorder="1" applyAlignment="1">
      <alignment horizontal="left" vertical="center" wrapText="1" readingOrder="1"/>
    </xf>
    <xf numFmtId="1" fontId="9" fillId="2" borderId="10"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1" fontId="9" fillId="2" borderId="2" xfId="0" applyNumberFormat="1" applyFont="1" applyFill="1" applyBorder="1" applyAlignment="1">
      <alignment horizontal="center" vertical="center" wrapText="1"/>
    </xf>
    <xf numFmtId="1" fontId="9" fillId="5" borderId="12" xfId="0" applyNumberFormat="1" applyFont="1" applyFill="1" applyBorder="1" applyAlignment="1">
      <alignment horizontal="center" vertical="center" wrapText="1"/>
    </xf>
    <xf numFmtId="1" fontId="9" fillId="2" borderId="0" xfId="0" applyNumberFormat="1" applyFont="1" applyFill="1" applyAlignment="1">
      <alignment horizontal="center" vertical="center" wrapText="1"/>
    </xf>
    <xf numFmtId="0" fontId="3" fillId="2" borderId="0" xfId="0" applyFont="1" applyFill="1" applyAlignment="1">
      <alignment horizontal="center" vertical="center" readingOrder="2"/>
    </xf>
    <xf numFmtId="0" fontId="0" fillId="0" borderId="0" xfId="0" applyAlignment="1">
      <alignment horizontal="center"/>
    </xf>
    <xf numFmtId="165" fontId="9" fillId="2" borderId="10" xfId="0" applyNumberFormat="1" applyFont="1" applyFill="1" applyBorder="1" applyAlignment="1">
      <alignment horizontal="center" vertical="center" wrapText="1"/>
    </xf>
    <xf numFmtId="1" fontId="9" fillId="2" borderId="3" xfId="0" applyNumberFormat="1" applyFont="1" applyFill="1" applyBorder="1" applyAlignment="1">
      <alignment horizontal="center" vertical="center" wrapText="1"/>
    </xf>
    <xf numFmtId="1" fontId="2" fillId="2" borderId="2" xfId="0" applyNumberFormat="1" applyFont="1" applyFill="1" applyBorder="1" applyAlignment="1">
      <alignment horizontal="center" vertical="center" wrapText="1"/>
    </xf>
    <xf numFmtId="165" fontId="9" fillId="5" borderId="12" xfId="0" applyNumberFormat="1" applyFont="1" applyFill="1" applyBorder="1" applyAlignment="1">
      <alignment horizontal="center" vertical="center" wrapText="1"/>
    </xf>
    <xf numFmtId="1" fontId="2" fillId="2" borderId="10" xfId="0" applyNumberFormat="1" applyFont="1" applyFill="1" applyBorder="1" applyAlignment="1">
      <alignment horizontal="center" vertical="center" wrapText="1"/>
    </xf>
    <xf numFmtId="0" fontId="5" fillId="5" borderId="3" xfId="0" applyFont="1" applyFill="1" applyBorder="1" applyAlignment="1">
      <alignment horizontal="right" vertical="center" wrapText="1"/>
    </xf>
    <xf numFmtId="0" fontId="47" fillId="5" borderId="6" xfId="0" applyFont="1" applyFill="1" applyBorder="1" applyAlignment="1">
      <alignment horizontal="right" vertical="center" wrapText="1"/>
    </xf>
    <xf numFmtId="1" fontId="9" fillId="5" borderId="22" xfId="0" applyNumberFormat="1" applyFont="1" applyFill="1" applyBorder="1" applyAlignment="1">
      <alignment horizontal="left" vertical="center" wrapText="1"/>
    </xf>
    <xf numFmtId="0" fontId="5" fillId="5" borderId="20" xfId="0" applyFont="1" applyFill="1" applyBorder="1" applyAlignment="1">
      <alignment horizontal="right" vertical="center" wrapText="1"/>
    </xf>
    <xf numFmtId="0" fontId="47" fillId="5" borderId="21" xfId="0" applyFont="1" applyFill="1" applyBorder="1" applyAlignment="1">
      <alignment horizontal="right" vertical="center" wrapText="1"/>
    </xf>
    <xf numFmtId="0" fontId="59" fillId="16" borderId="15" xfId="0" applyFont="1" applyFill="1" applyBorder="1" applyAlignment="1">
      <alignment horizontal="center" vertical="center" readingOrder="2"/>
    </xf>
    <xf numFmtId="0" fontId="59" fillId="17" borderId="15" xfId="0" applyFont="1" applyFill="1" applyBorder="1" applyAlignment="1">
      <alignment horizontal="center" vertical="center" readingOrder="2"/>
    </xf>
    <xf numFmtId="1" fontId="9" fillId="2" borderId="0" xfId="0" applyNumberFormat="1" applyFont="1" applyFill="1" applyAlignment="1">
      <alignment horizontal="right" vertical="center" wrapText="1"/>
    </xf>
    <xf numFmtId="0" fontId="59" fillId="18" borderId="0" xfId="0" applyFont="1" applyFill="1" applyAlignment="1">
      <alignment horizontal="center" vertical="center" readingOrder="2"/>
    </xf>
    <xf numFmtId="0" fontId="59" fillId="13" borderId="0" xfId="0" applyFont="1" applyFill="1" applyAlignment="1">
      <alignment horizontal="center" vertical="center" readingOrder="2"/>
    </xf>
    <xf numFmtId="0" fontId="59" fillId="19" borderId="0" xfId="0" applyFont="1" applyFill="1" applyAlignment="1">
      <alignment horizontal="center" vertical="center" readingOrder="2"/>
    </xf>
    <xf numFmtId="1" fontId="59" fillId="13" borderId="0" xfId="0" applyNumberFormat="1" applyFont="1" applyFill="1" applyAlignment="1">
      <alignment horizontal="center" vertical="center" readingOrder="2"/>
    </xf>
    <xf numFmtId="0" fontId="2" fillId="2" borderId="10" xfId="8" applyFont="1" applyFill="1" applyBorder="1" applyAlignment="1">
      <alignment horizontal="right" vertical="center" wrapText="1" readingOrder="2"/>
    </xf>
    <xf numFmtId="0" fontId="2" fillId="2" borderId="10" xfId="8" applyFont="1" applyFill="1" applyBorder="1" applyAlignment="1">
      <alignment horizontal="center" vertical="center" readingOrder="2"/>
    </xf>
    <xf numFmtId="0" fontId="2" fillId="2" borderId="13" xfId="8" applyFont="1" applyFill="1" applyBorder="1" applyAlignment="1">
      <alignment horizontal="center" vertical="center" readingOrder="2"/>
    </xf>
    <xf numFmtId="1" fontId="2" fillId="5" borderId="12" xfId="0" applyNumberFormat="1" applyFont="1" applyFill="1" applyBorder="1" applyAlignment="1">
      <alignment horizontal="center" vertical="center" wrapText="1"/>
    </xf>
    <xf numFmtId="9" fontId="2" fillId="2" borderId="0" xfId="14" applyFont="1" applyFill="1" applyBorder="1" applyAlignment="1">
      <alignment horizontal="center" vertical="center" readingOrder="2"/>
    </xf>
    <xf numFmtId="9" fontId="2" fillId="5" borderId="12" xfId="14" applyFont="1" applyFill="1" applyBorder="1" applyAlignment="1">
      <alignment horizontal="center" vertical="center" readingOrder="2"/>
    </xf>
    <xf numFmtId="2" fontId="0" fillId="0" borderId="0" xfId="0" applyNumberFormat="1" applyProtection="1">
      <protection locked="0"/>
    </xf>
    <xf numFmtId="165" fontId="0" fillId="0" borderId="0" xfId="0" applyNumberFormat="1" applyProtection="1">
      <protection locked="0"/>
    </xf>
    <xf numFmtId="2" fontId="0" fillId="2" borderId="0" xfId="0" applyNumberFormat="1" applyFill="1" applyProtection="1">
      <protection locked="0"/>
    </xf>
    <xf numFmtId="167" fontId="2" fillId="5" borderId="12" xfId="9" applyNumberFormat="1" applyFont="1" applyFill="1" applyBorder="1" applyAlignment="1">
      <alignment vertical="center" wrapText="1"/>
    </xf>
    <xf numFmtId="168" fontId="2" fillId="2" borderId="10" xfId="9" applyNumberFormat="1" applyFont="1" applyFill="1" applyBorder="1" applyAlignment="1">
      <alignment horizontal="center" vertical="center" readingOrder="2"/>
    </xf>
    <xf numFmtId="168" fontId="2" fillId="5" borderId="12" xfId="9" applyNumberFormat="1" applyFont="1" applyFill="1" applyBorder="1" applyAlignment="1">
      <alignment horizontal="center" vertical="center" wrapText="1"/>
    </xf>
    <xf numFmtId="167" fontId="2" fillId="2" borderId="10" xfId="9" applyNumberFormat="1" applyFont="1" applyFill="1" applyBorder="1" applyAlignment="1">
      <alignment vertical="center" readingOrder="2"/>
    </xf>
    <xf numFmtId="165" fontId="2" fillId="2" borderId="0" xfId="8" applyNumberFormat="1" applyFont="1" applyFill="1" applyAlignment="1">
      <alignment horizontal="center" vertical="center" readingOrder="2"/>
    </xf>
    <xf numFmtId="0" fontId="4" fillId="2" borderId="13" xfId="0" applyFont="1" applyFill="1" applyBorder="1" applyAlignment="1">
      <alignment horizontal="right" vertical="center" wrapText="1"/>
    </xf>
    <xf numFmtId="1" fontId="9" fillId="2" borderId="13" xfId="0" applyNumberFormat="1" applyFont="1" applyFill="1" applyBorder="1" applyAlignment="1">
      <alignment horizontal="center" vertical="center" wrapText="1"/>
    </xf>
    <xf numFmtId="1" fontId="9" fillId="2" borderId="1" xfId="0" applyNumberFormat="1" applyFont="1" applyFill="1" applyBorder="1" applyAlignment="1">
      <alignment horizontal="right" vertical="center" wrapText="1"/>
    </xf>
    <xf numFmtId="1" fontId="9" fillId="2" borderId="1" xfId="0" applyNumberFormat="1" applyFont="1" applyFill="1" applyBorder="1" applyAlignment="1">
      <alignment horizontal="center" vertical="center" wrapText="1"/>
    </xf>
    <xf numFmtId="170" fontId="47" fillId="2" borderId="13" xfId="0" applyNumberFormat="1" applyFont="1" applyFill="1" applyBorder="1" applyAlignment="1">
      <alignment horizontal="left" vertical="center" wrapText="1" readingOrder="1"/>
    </xf>
    <xf numFmtId="170" fontId="47" fillId="2" borderId="2" xfId="0" applyNumberFormat="1" applyFont="1" applyFill="1" applyBorder="1" applyAlignment="1">
      <alignment horizontal="left" vertical="center" wrapText="1" readingOrder="1"/>
    </xf>
    <xf numFmtId="170" fontId="47" fillId="2" borderId="9" xfId="0" applyNumberFormat="1" applyFont="1" applyFill="1" applyBorder="1" applyAlignment="1">
      <alignment horizontal="left" vertical="center" wrapText="1" readingOrder="1"/>
    </xf>
    <xf numFmtId="167" fontId="47" fillId="2" borderId="0" xfId="9" applyNumberFormat="1" applyFont="1" applyFill="1" applyAlignment="1">
      <alignment horizontal="left" vertical="center" wrapText="1" readingOrder="1"/>
    </xf>
    <xf numFmtId="0" fontId="6" fillId="0" borderId="5" xfId="0" applyFont="1" applyBorder="1" applyAlignment="1" applyProtection="1">
      <alignment horizontal="right" vertical="center" wrapText="1"/>
      <protection locked="0"/>
    </xf>
    <xf numFmtId="0" fontId="26" fillId="6" borderId="7" xfId="0" applyFont="1" applyFill="1" applyBorder="1" applyAlignment="1" applyProtection="1">
      <alignment horizontal="right" vertical="center" wrapText="1"/>
      <protection locked="0"/>
    </xf>
    <xf numFmtId="0" fontId="26" fillId="6" borderId="0" xfId="0" applyFont="1" applyFill="1" applyAlignment="1" applyProtection="1">
      <alignment horizontal="right" vertical="center" wrapText="1"/>
      <protection locked="0"/>
    </xf>
    <xf numFmtId="0" fontId="26" fillId="6" borderId="6" xfId="0" applyFont="1" applyFill="1" applyBorder="1" applyAlignment="1" applyProtection="1">
      <alignment horizontal="right" vertical="center" wrapText="1"/>
      <protection locked="0"/>
    </xf>
    <xf numFmtId="0" fontId="26" fillId="6" borderId="11" xfId="0" applyFont="1" applyFill="1" applyBorder="1" applyAlignment="1" applyProtection="1">
      <alignment horizontal="center" vertical="center" wrapText="1"/>
      <protection locked="0"/>
    </xf>
    <xf numFmtId="0" fontId="26" fillId="6" borderId="7" xfId="0" applyFont="1" applyFill="1" applyBorder="1" applyAlignment="1" applyProtection="1">
      <alignment horizontal="center" vertical="center" wrapText="1"/>
      <protection locked="0"/>
    </xf>
    <xf numFmtId="0" fontId="26" fillId="6" borderId="0" xfId="0" applyFont="1" applyFill="1" applyAlignment="1" applyProtection="1">
      <alignment horizontal="center" vertical="center" wrapText="1"/>
      <protection locked="0"/>
    </xf>
    <xf numFmtId="0" fontId="38" fillId="6" borderId="0" xfId="0" applyFont="1" applyFill="1" applyAlignment="1" applyProtection="1">
      <alignment horizontal="center" vertical="center" wrapText="1"/>
      <protection locked="0"/>
    </xf>
    <xf numFmtId="0" fontId="38" fillId="6" borderId="6" xfId="0" applyFont="1" applyFill="1" applyBorder="1" applyAlignment="1" applyProtection="1">
      <alignment horizontal="center" vertical="center" wrapText="1"/>
      <protection locked="0"/>
    </xf>
    <xf numFmtId="0" fontId="38" fillId="6" borderId="2" xfId="0" applyFont="1" applyFill="1" applyBorder="1" applyAlignment="1" applyProtection="1">
      <alignment horizontal="center" vertical="center" wrapText="1"/>
      <protection locked="0"/>
    </xf>
    <xf numFmtId="0" fontId="10" fillId="0" borderId="5" xfId="0" applyFont="1" applyBorder="1" applyAlignment="1" applyProtection="1">
      <alignment horizontal="left" vertical="center" wrapText="1"/>
      <protection locked="0"/>
    </xf>
    <xf numFmtId="0" fontId="3" fillId="2" borderId="0" xfId="0" applyFont="1" applyFill="1" applyAlignment="1" applyProtection="1">
      <alignment horizontal="right" vertical="top" readingOrder="2"/>
      <protection locked="0"/>
    </xf>
    <xf numFmtId="0" fontId="38" fillId="6" borderId="7" xfId="0" applyFont="1" applyFill="1" applyBorder="1" applyAlignment="1">
      <alignment horizontal="left" vertical="center" wrapText="1" readingOrder="1"/>
    </xf>
    <xf numFmtId="0" fontId="38" fillId="6" borderId="0" xfId="0" applyFont="1" applyFill="1" applyAlignment="1">
      <alignment horizontal="left" vertical="center" wrapText="1" readingOrder="1"/>
    </xf>
    <xf numFmtId="0" fontId="38" fillId="6" borderId="6" xfId="0" applyFont="1" applyFill="1" applyBorder="1" applyAlignment="1">
      <alignment horizontal="left" vertical="center" wrapText="1" readingOrder="1"/>
    </xf>
    <xf numFmtId="0" fontId="48" fillId="2" borderId="0" xfId="0" applyFont="1" applyFill="1" applyAlignment="1" applyProtection="1">
      <alignment horizontal="left" vertical="center" readingOrder="1"/>
      <protection locked="0"/>
    </xf>
    <xf numFmtId="0" fontId="7" fillId="0" borderId="0" xfId="0" applyFont="1" applyAlignment="1" applyProtection="1">
      <alignment horizontal="center" vertical="center" wrapText="1" readingOrder="2"/>
      <protection locked="0"/>
    </xf>
    <xf numFmtId="0" fontId="46" fillId="0" borderId="0" xfId="0" applyFont="1" applyAlignment="1" applyProtection="1">
      <alignment horizontal="center" vertical="center" wrapText="1" readingOrder="2"/>
      <protection locked="0"/>
    </xf>
    <xf numFmtId="0" fontId="3" fillId="2" borderId="0" xfId="0" quotePrefix="1" applyFont="1" applyFill="1" applyAlignment="1" applyProtection="1">
      <alignment vertical="top"/>
      <protection locked="0"/>
    </xf>
    <xf numFmtId="0" fontId="48" fillId="2" borderId="0" xfId="0" quotePrefix="1" applyFont="1" applyFill="1" applyAlignment="1" applyProtection="1">
      <alignment horizontal="left" vertical="top" wrapText="1" readingOrder="1"/>
      <protection locked="0"/>
    </xf>
    <xf numFmtId="0" fontId="16" fillId="2" borderId="0" xfId="1" applyFont="1" applyFill="1" applyAlignment="1" applyProtection="1">
      <alignment horizontal="center" vertical="center" wrapText="1" readingOrder="1"/>
      <protection locked="0"/>
    </xf>
    <xf numFmtId="0" fontId="2" fillId="10" borderId="0" xfId="0" applyFont="1" applyFill="1" applyAlignment="1" applyProtection="1">
      <alignment horizontal="center" vertical="center" wrapText="1" readingOrder="1"/>
      <protection locked="0"/>
    </xf>
    <xf numFmtId="0" fontId="5" fillId="2" borderId="7" xfId="0" applyFont="1" applyFill="1" applyBorder="1" applyAlignment="1" applyProtection="1">
      <alignment horizontal="right" vertical="center" wrapText="1" readingOrder="2"/>
      <protection locked="0"/>
    </xf>
    <xf numFmtId="0" fontId="47" fillId="2" borderId="7" xfId="0" applyFont="1" applyFill="1" applyBorder="1" applyAlignment="1" applyProtection="1">
      <alignment horizontal="left" vertical="center" wrapText="1" readingOrder="1"/>
      <protection locked="0"/>
    </xf>
    <xf numFmtId="0" fontId="46" fillId="0" borderId="0" xfId="0" quotePrefix="1" applyFont="1" applyAlignment="1" applyProtection="1">
      <alignment horizontal="center" vertical="center" wrapText="1" readingOrder="1"/>
      <protection locked="0"/>
    </xf>
    <xf numFmtId="0" fontId="46" fillId="0" borderId="0" xfId="0" applyFont="1" applyAlignment="1" applyProtection="1">
      <alignment horizontal="center" vertical="center" wrapText="1" readingOrder="1"/>
      <protection locked="0"/>
    </xf>
    <xf numFmtId="0" fontId="38" fillId="6" borderId="0" xfId="0" applyFont="1" applyFill="1" applyAlignment="1" applyProtection="1">
      <alignment horizontal="center" vertical="top" wrapText="1" readingOrder="1"/>
      <protection locked="0"/>
    </xf>
    <xf numFmtId="0" fontId="38" fillId="6" borderId="6" xfId="0" applyFont="1" applyFill="1" applyBorder="1" applyAlignment="1" applyProtection="1">
      <alignment horizontal="center" vertical="top" wrapText="1" readingOrder="1"/>
      <protection locked="0"/>
    </xf>
    <xf numFmtId="0" fontId="38" fillId="6" borderId="0" xfId="0" applyFont="1" applyFill="1" applyAlignment="1" applyProtection="1">
      <alignment horizontal="right" vertical="center" wrapText="1" readingOrder="1"/>
      <protection locked="0"/>
    </xf>
    <xf numFmtId="0" fontId="38" fillId="6" borderId="6" xfId="0" applyFont="1" applyFill="1" applyBorder="1" applyAlignment="1" applyProtection="1">
      <alignment horizontal="right" vertical="center" wrapText="1" readingOrder="1"/>
      <protection locked="0"/>
    </xf>
    <xf numFmtId="0" fontId="47" fillId="2" borderId="0" xfId="0" applyFont="1" applyFill="1" applyAlignment="1" applyProtection="1">
      <alignment horizontal="right" vertical="center" wrapText="1" readingOrder="2"/>
      <protection locked="0"/>
    </xf>
    <xf numFmtId="0" fontId="48" fillId="2" borderId="6" xfId="0" applyFont="1" applyFill="1" applyBorder="1" applyAlignment="1" applyProtection="1">
      <alignment horizontal="center" vertical="center" readingOrder="1"/>
      <protection locked="0"/>
    </xf>
    <xf numFmtId="0" fontId="47" fillId="2" borderId="0" xfId="0" applyFont="1" applyFill="1" applyAlignment="1" applyProtection="1">
      <alignment vertical="center" wrapText="1" readingOrder="1"/>
      <protection locked="0"/>
    </xf>
    <xf numFmtId="165" fontId="0" fillId="0" borderId="19" xfId="0" applyNumberFormat="1" applyBorder="1" applyAlignment="1" applyProtection="1">
      <alignment horizontal="center" vertical="center"/>
      <protection locked="0"/>
    </xf>
    <xf numFmtId="0" fontId="26" fillId="3" borderId="7" xfId="12" applyFont="1" applyFill="1" applyBorder="1" applyAlignment="1">
      <alignment horizontal="center" vertical="center" wrapText="1"/>
    </xf>
    <xf numFmtId="0" fontId="38" fillId="3" borderId="10" xfId="12" applyFont="1" applyFill="1" applyBorder="1" applyAlignment="1">
      <alignment horizontal="center" vertical="center" wrapText="1" readingOrder="2"/>
    </xf>
    <xf numFmtId="0" fontId="48" fillId="0" borderId="0" xfId="0" applyFont="1" applyAlignment="1">
      <alignment horizontal="left" vertical="center" wrapText="1" readingOrder="1"/>
    </xf>
    <xf numFmtId="0" fontId="6" fillId="2" borderId="7" xfId="0" quotePrefix="1" applyFont="1" applyFill="1" applyBorder="1" applyAlignment="1" applyProtection="1">
      <alignment horizontal="right" vertical="center" wrapText="1" readingOrder="2"/>
      <protection locked="0"/>
    </xf>
    <xf numFmtId="0" fontId="6" fillId="2" borderId="0" xfId="0" quotePrefix="1" applyFont="1" applyFill="1" applyAlignment="1" applyProtection="1">
      <alignment horizontal="right" vertical="center" wrapText="1" readingOrder="2"/>
      <protection locked="0"/>
    </xf>
    <xf numFmtId="0" fontId="46" fillId="0" borderId="0" xfId="0" quotePrefix="1" applyFont="1" applyAlignment="1">
      <alignment horizontal="center" vertical="center" wrapText="1" readingOrder="1"/>
    </xf>
    <xf numFmtId="0" fontId="4" fillId="6" borderId="7" xfId="0" applyFont="1" applyFill="1" applyBorder="1" applyAlignment="1" applyProtection="1">
      <alignment horizontal="center" vertical="center" wrapText="1"/>
      <protection locked="0"/>
    </xf>
    <xf numFmtId="0" fontId="4" fillId="6" borderId="0" xfId="0" applyFont="1" applyFill="1" applyAlignment="1" applyProtection="1">
      <alignment horizontal="center" vertical="center" wrapText="1"/>
      <protection locked="0"/>
    </xf>
    <xf numFmtId="0" fontId="48" fillId="2" borderId="6" xfId="0" applyFont="1" applyFill="1" applyBorder="1" applyAlignment="1" applyProtection="1">
      <alignment horizontal="left" vertical="center" readingOrder="1"/>
      <protection locked="0"/>
    </xf>
    <xf numFmtId="0" fontId="43" fillId="0" borderId="6" xfId="0" applyFont="1" applyBorder="1" applyAlignment="1" applyProtection="1">
      <alignment horizontal="center" vertical="center" wrapText="1" readingOrder="2"/>
      <protection locked="0"/>
    </xf>
    <xf numFmtId="0" fontId="10" fillId="0" borderId="5" xfId="0" applyFont="1" applyBorder="1" applyAlignment="1" applyProtection="1">
      <alignment horizontal="center" vertical="center" wrapText="1"/>
      <protection locked="0"/>
    </xf>
    <xf numFmtId="0" fontId="46" fillId="0" borderId="0" xfId="0" applyFont="1" applyAlignment="1">
      <alignment horizontal="center" vertical="center" wrapText="1" readingOrder="1"/>
    </xf>
    <xf numFmtId="0" fontId="7" fillId="0" borderId="0" xfId="0" quotePrefix="1" applyFont="1" applyAlignment="1" applyProtection="1">
      <alignment horizontal="center" vertical="center" wrapText="1"/>
      <protection locked="0"/>
    </xf>
    <xf numFmtId="0" fontId="6" fillId="2" borderId="0" xfId="0" applyFont="1" applyFill="1" applyAlignment="1" applyProtection="1">
      <alignment horizontal="right" vertical="center" wrapText="1" readingOrder="2"/>
      <protection locked="0"/>
    </xf>
    <xf numFmtId="0" fontId="3" fillId="2" borderId="0" xfId="0" applyFont="1" applyFill="1" applyAlignment="1" applyProtection="1">
      <alignment horizontal="right" vertical="center" readingOrder="2"/>
      <protection locked="0"/>
    </xf>
    <xf numFmtId="3" fontId="10" fillId="0" borderId="7" xfId="0" applyNumberFormat="1" applyFont="1" applyBorder="1" applyAlignment="1" applyProtection="1">
      <alignment horizontal="left" vertical="center" wrapText="1"/>
      <protection locked="0"/>
    </xf>
    <xf numFmtId="0" fontId="6" fillId="0" borderId="0" xfId="0" applyFont="1" applyAlignment="1" applyProtection="1">
      <alignment horizontal="right" vertical="center" wrapText="1" readingOrder="2"/>
      <protection locked="0"/>
    </xf>
    <xf numFmtId="0" fontId="38" fillId="6" borderId="7" xfId="0" applyFont="1" applyFill="1" applyBorder="1" applyAlignment="1">
      <alignment horizontal="right" vertical="center" wrapText="1" readingOrder="1"/>
    </xf>
    <xf numFmtId="0" fontId="38" fillId="6" borderId="6" xfId="0" applyFont="1" applyFill="1" applyBorder="1" applyAlignment="1">
      <alignment horizontal="right" vertical="center" wrapText="1" readingOrder="1"/>
    </xf>
    <xf numFmtId="0" fontId="38" fillId="6" borderId="7" xfId="1" applyFont="1" applyFill="1" applyBorder="1" applyAlignment="1" applyProtection="1">
      <alignment horizontal="left" vertical="center" wrapText="1"/>
      <protection locked="0"/>
    </xf>
    <xf numFmtId="0" fontId="38" fillId="6" borderId="6" xfId="1" applyFont="1" applyFill="1" applyBorder="1" applyAlignment="1" applyProtection="1">
      <alignment horizontal="left" vertical="center" wrapText="1"/>
      <protection locked="0"/>
    </xf>
    <xf numFmtId="0" fontId="8" fillId="0" borderId="0" xfId="8" quotePrefix="1" applyFont="1" applyAlignment="1" applyProtection="1">
      <alignment horizontal="center" vertical="center" wrapText="1"/>
      <protection locked="0"/>
    </xf>
    <xf numFmtId="0" fontId="47" fillId="0" borderId="0" xfId="1" applyFont="1" applyAlignment="1" applyProtection="1">
      <alignment horizontal="left" vertical="top" wrapText="1"/>
      <protection locked="0"/>
    </xf>
    <xf numFmtId="0" fontId="3" fillId="2" borderId="0" xfId="0" quotePrefix="1" applyFont="1" applyFill="1" applyAlignment="1" applyProtection="1">
      <alignment horizontal="right" vertical="top"/>
      <protection locked="0"/>
    </xf>
    <xf numFmtId="0" fontId="38" fillId="6" borderId="7" xfId="1" applyFont="1" applyFill="1" applyBorder="1" applyAlignment="1" applyProtection="1">
      <alignment horizontal="center" vertical="center" wrapText="1"/>
      <protection locked="0"/>
    </xf>
    <xf numFmtId="0" fontId="38" fillId="6" borderId="6" xfId="1" applyFont="1" applyFill="1" applyBorder="1" applyAlignment="1" applyProtection="1">
      <alignment horizontal="center" vertical="center" wrapText="1"/>
      <protection locked="0"/>
    </xf>
    <xf numFmtId="0" fontId="6" fillId="2" borderId="0" xfId="0" applyFont="1" applyFill="1" applyAlignment="1" applyProtection="1">
      <alignment horizontal="right" vertical="center"/>
      <protection locked="0"/>
    </xf>
    <xf numFmtId="2" fontId="26" fillId="6" borderId="7" xfId="1" applyNumberFormat="1" applyFont="1" applyFill="1" applyBorder="1" applyAlignment="1" applyProtection="1">
      <alignment horizontal="right" vertical="center" wrapText="1"/>
      <protection locked="0"/>
    </xf>
    <xf numFmtId="2" fontId="26" fillId="6" borderId="6" xfId="1" applyNumberFormat="1" applyFont="1" applyFill="1" applyBorder="1" applyAlignment="1" applyProtection="1">
      <alignment horizontal="right" vertical="center" wrapText="1"/>
      <protection locked="0"/>
    </xf>
    <xf numFmtId="0" fontId="26" fillId="6" borderId="7" xfId="1" applyFont="1" applyFill="1" applyBorder="1" applyAlignment="1" applyProtection="1">
      <alignment horizontal="center" vertical="center" wrapText="1"/>
      <protection locked="0"/>
    </xf>
    <xf numFmtId="0" fontId="26" fillId="6" borderId="6" xfId="1" applyFont="1" applyFill="1" applyBorder="1" applyAlignment="1" applyProtection="1">
      <alignment horizontal="center" vertical="center" wrapText="1"/>
      <protection locked="0"/>
    </xf>
    <xf numFmtId="0" fontId="6" fillId="2" borderId="0" xfId="0" applyFont="1" applyFill="1" applyAlignment="1" applyProtection="1">
      <alignment horizontal="right" vertical="top" wrapText="1"/>
      <protection locked="0"/>
    </xf>
    <xf numFmtId="0" fontId="52" fillId="0" borderId="0" xfId="8" quotePrefix="1" applyFont="1" applyAlignment="1">
      <alignment horizontal="center" vertical="center" wrapText="1"/>
    </xf>
    <xf numFmtId="0" fontId="6" fillId="0" borderId="5" xfId="0" applyFont="1" applyBorder="1" applyAlignment="1" applyProtection="1">
      <alignment vertical="center" wrapText="1"/>
      <protection locked="0"/>
    </xf>
    <xf numFmtId="0" fontId="44" fillId="2" borderId="7" xfId="1" applyFont="1" applyFill="1" applyBorder="1" applyAlignment="1" applyProtection="1">
      <alignment horizontal="right" vertical="center" wrapText="1"/>
      <protection locked="0"/>
    </xf>
    <xf numFmtId="0" fontId="14" fillId="2" borderId="7" xfId="1" applyFont="1" applyFill="1" applyBorder="1" applyAlignment="1" applyProtection="1">
      <alignment horizontal="right" vertical="center" wrapText="1"/>
      <protection locked="0"/>
    </xf>
    <xf numFmtId="0" fontId="6" fillId="2" borderId="0" xfId="0" applyFont="1" applyFill="1" applyAlignment="1" applyProtection="1">
      <alignment horizontal="right" vertical="center" wrapText="1"/>
      <protection locked="0"/>
    </xf>
    <xf numFmtId="0" fontId="46" fillId="0" borderId="0" xfId="0" quotePrefix="1" applyFont="1" applyAlignment="1" applyProtection="1">
      <alignment horizontal="left" vertical="center" wrapText="1"/>
      <protection locked="0"/>
    </xf>
    <xf numFmtId="0" fontId="46" fillId="0" borderId="1" xfId="0" quotePrefix="1" applyFont="1" applyBorder="1" applyAlignment="1" applyProtection="1">
      <alignment horizontal="left" vertical="center" wrapText="1"/>
      <protection locked="0"/>
    </xf>
    <xf numFmtId="0" fontId="38" fillId="6" borderId="7" xfId="1" applyFont="1" applyFill="1" applyBorder="1" applyAlignment="1">
      <alignment horizontal="center" vertical="center" wrapText="1" readingOrder="1"/>
    </xf>
    <xf numFmtId="0" fontId="38" fillId="6" borderId="6" xfId="1" applyFont="1" applyFill="1" applyBorder="1" applyAlignment="1">
      <alignment horizontal="center" vertical="center" wrapText="1" readingOrder="1"/>
    </xf>
    <xf numFmtId="0" fontId="26" fillId="6" borderId="7" xfId="1" applyFont="1" applyFill="1" applyBorder="1" applyAlignment="1" applyProtection="1">
      <alignment horizontal="right" vertical="center" wrapText="1"/>
      <protection locked="0"/>
    </xf>
    <xf numFmtId="0" fontId="26" fillId="6" borderId="6" xfId="1" applyFont="1" applyFill="1" applyBorder="1" applyAlignment="1" applyProtection="1">
      <alignment horizontal="right" vertical="center" wrapText="1"/>
      <protection locked="0"/>
    </xf>
    <xf numFmtId="0" fontId="45" fillId="2" borderId="0" xfId="0" applyFont="1" applyFill="1" applyAlignment="1" applyProtection="1">
      <alignment horizontal="right" vertical="center"/>
      <protection locked="0"/>
    </xf>
    <xf numFmtId="0" fontId="48" fillId="0" borderId="5" xfId="0" applyFont="1" applyBorder="1" applyAlignment="1" applyProtection="1">
      <alignment horizontal="center" vertical="center"/>
      <protection locked="0"/>
    </xf>
    <xf numFmtId="0" fontId="38" fillId="6" borderId="7" xfId="0" applyFont="1" applyFill="1" applyBorder="1" applyAlignment="1">
      <alignment horizontal="center" vertical="center" wrapText="1"/>
    </xf>
    <xf numFmtId="0" fontId="38" fillId="6" borderId="0" xfId="0" applyFont="1" applyFill="1" applyAlignment="1">
      <alignment horizontal="center" vertical="center" wrapText="1"/>
    </xf>
    <xf numFmtId="0" fontId="38" fillId="6" borderId="6" xfId="0" applyFont="1" applyFill="1" applyBorder="1" applyAlignment="1">
      <alignment horizontal="center" vertical="center" wrapText="1"/>
    </xf>
    <xf numFmtId="0" fontId="26" fillId="6" borderId="7" xfId="0" applyFont="1" applyFill="1" applyBorder="1" applyAlignment="1">
      <alignment horizontal="right" vertical="center" wrapText="1"/>
    </xf>
    <xf numFmtId="0" fontId="26" fillId="6" borderId="0" xfId="0" applyFont="1" applyFill="1" applyAlignment="1">
      <alignment horizontal="right" vertical="center" wrapText="1"/>
    </xf>
    <xf numFmtId="0" fontId="26" fillId="6" borderId="6" xfId="0" applyFont="1" applyFill="1" applyBorder="1" applyAlignment="1">
      <alignment horizontal="right" vertical="center" wrapText="1"/>
    </xf>
    <xf numFmtId="0" fontId="26" fillId="6" borderId="11" xfId="0" applyFont="1" applyFill="1" applyBorder="1" applyAlignment="1">
      <alignment horizontal="center" vertical="center" wrapText="1"/>
    </xf>
    <xf numFmtId="0" fontId="26" fillId="6" borderId="7" xfId="0" applyFont="1" applyFill="1" applyBorder="1" applyAlignment="1">
      <alignment horizontal="center" vertical="center" wrapText="1"/>
    </xf>
    <xf numFmtId="0" fontId="26" fillId="6" borderId="0" xfId="0" applyFont="1" applyFill="1" applyAlignment="1">
      <alignment horizontal="center" vertical="center" wrapText="1"/>
    </xf>
    <xf numFmtId="0" fontId="26" fillId="6" borderId="6" xfId="0" applyFont="1" applyFill="1" applyBorder="1" applyAlignment="1">
      <alignment horizontal="center" vertical="center" wrapText="1"/>
    </xf>
    <xf numFmtId="0" fontId="48" fillId="2" borderId="0" xfId="0" applyFont="1" applyFill="1" applyAlignment="1" applyProtection="1">
      <alignment horizontal="center" vertical="center" readingOrder="1"/>
      <protection locked="0"/>
    </xf>
    <xf numFmtId="0" fontId="8" fillId="0" borderId="0" xfId="0" quotePrefix="1" applyFont="1" applyAlignment="1">
      <alignment horizontal="center" vertical="center" wrapText="1"/>
    </xf>
    <xf numFmtId="0" fontId="38" fillId="6" borderId="2" xfId="0" applyFont="1" applyFill="1" applyBorder="1" applyAlignment="1">
      <alignment horizontal="center" vertical="center" wrapText="1"/>
    </xf>
    <xf numFmtId="0" fontId="6" fillId="0" borderId="5" xfId="0" applyFont="1" applyBorder="1" applyAlignment="1">
      <alignment horizontal="right" vertical="center" wrapText="1"/>
    </xf>
    <xf numFmtId="0" fontId="52" fillId="0" borderId="0" xfId="0" applyFont="1" applyAlignment="1">
      <alignment horizontal="center" vertical="center" wrapText="1"/>
    </xf>
    <xf numFmtId="0" fontId="49" fillId="6" borderId="0" xfId="0" applyFont="1" applyFill="1" applyAlignment="1">
      <alignment horizontal="center" vertical="center" wrapText="1"/>
    </xf>
    <xf numFmtId="0" fontId="49" fillId="6" borderId="6" xfId="0" applyFont="1" applyFill="1" applyBorder="1" applyAlignment="1">
      <alignment horizontal="center" vertical="center" wrapText="1"/>
    </xf>
    <xf numFmtId="0" fontId="8" fillId="0" borderId="1" xfId="0" quotePrefix="1" applyFont="1" applyBorder="1" applyAlignment="1">
      <alignment horizontal="right" vertical="center" wrapText="1" readingOrder="2"/>
    </xf>
    <xf numFmtId="0" fontId="38" fillId="6" borderId="7" xfId="0" applyFont="1" applyFill="1" applyBorder="1" applyAlignment="1">
      <alignment horizontal="left" vertical="center" wrapText="1"/>
    </xf>
    <xf numFmtId="0" fontId="38" fillId="6" borderId="0" xfId="0" applyFont="1" applyFill="1" applyAlignment="1">
      <alignment horizontal="left" vertical="center" wrapText="1"/>
    </xf>
    <xf numFmtId="0" fontId="38" fillId="6" borderId="6" xfId="0" applyFont="1" applyFill="1" applyBorder="1" applyAlignment="1">
      <alignment horizontal="left" vertical="center" wrapText="1"/>
    </xf>
    <xf numFmtId="0" fontId="52" fillId="2" borderId="0" xfId="0" applyFont="1" applyFill="1" applyAlignment="1">
      <alignment horizontal="center" vertical="center" wrapText="1"/>
    </xf>
    <xf numFmtId="0" fontId="38" fillId="6" borderId="10" xfId="0" applyFont="1" applyFill="1" applyBorder="1" applyAlignment="1">
      <alignment horizontal="center" vertical="center" wrapText="1"/>
    </xf>
    <xf numFmtId="0" fontId="5" fillId="0" borderId="0" xfId="0" applyFont="1" applyAlignment="1">
      <alignment horizontal="right" vertical="center" wrapText="1" readingOrder="2"/>
    </xf>
    <xf numFmtId="0" fontId="22" fillId="2" borderId="13" xfId="1" applyFont="1" applyFill="1" applyBorder="1" applyAlignment="1">
      <alignment horizontal="right" vertical="center" wrapText="1"/>
    </xf>
    <xf numFmtId="0" fontId="22" fillId="2" borderId="2" xfId="1" applyFont="1" applyFill="1" applyBorder="1" applyAlignment="1">
      <alignment horizontal="right" vertical="center" wrapText="1"/>
    </xf>
    <xf numFmtId="0" fontId="22" fillId="2" borderId="2" xfId="1" quotePrefix="1" applyFont="1" applyFill="1" applyBorder="1" applyAlignment="1">
      <alignment horizontal="right" vertical="center" wrapText="1"/>
    </xf>
    <xf numFmtId="0" fontId="31" fillId="0" borderId="18" xfId="1" applyFont="1" applyBorder="1" applyAlignment="1">
      <alignment horizontal="center" vertical="center" wrapText="1"/>
    </xf>
    <xf numFmtId="0" fontId="31" fillId="0" borderId="14" xfId="1" applyFont="1" applyBorder="1" applyAlignment="1">
      <alignment horizontal="center" vertical="center" wrapText="1"/>
    </xf>
    <xf numFmtId="0" fontId="32" fillId="3" borderId="17" xfId="1" quotePrefix="1" applyFont="1" applyFill="1" applyBorder="1" applyAlignment="1">
      <alignment horizontal="center" vertical="center" wrapText="1"/>
    </xf>
    <xf numFmtId="0" fontId="32" fillId="3" borderId="18" xfId="1" quotePrefix="1" applyFont="1" applyFill="1" applyBorder="1" applyAlignment="1">
      <alignment horizontal="center" vertical="center" wrapText="1"/>
    </xf>
    <xf numFmtId="0" fontId="32" fillId="3" borderId="14" xfId="1" quotePrefix="1" applyFont="1" applyFill="1" applyBorder="1" applyAlignment="1">
      <alignment horizontal="center" vertical="center" wrapText="1"/>
    </xf>
    <xf numFmtId="0" fontId="8" fillId="0" borderId="0" xfId="0" applyFont="1" applyAlignment="1">
      <alignment horizontal="center" vertical="center" wrapText="1"/>
    </xf>
    <xf numFmtId="0" fontId="8" fillId="0" borderId="0" xfId="0" quotePrefix="1" applyFont="1" applyAlignment="1">
      <alignment horizontal="right" vertical="center" wrapText="1"/>
    </xf>
    <xf numFmtId="0" fontId="8" fillId="0" borderId="0" xfId="0" applyFont="1" applyAlignment="1">
      <alignment horizontal="right" vertical="center" wrapText="1"/>
    </xf>
    <xf numFmtId="0" fontId="26" fillId="6" borderId="4" xfId="1" quotePrefix="1" applyFont="1" applyFill="1" applyBorder="1" applyAlignment="1">
      <alignment horizontal="right" vertical="center" wrapText="1"/>
    </xf>
    <xf numFmtId="0" fontId="26" fillId="6" borderId="4" xfId="1" applyFont="1" applyFill="1" applyBorder="1" applyAlignment="1">
      <alignment horizontal="right" vertical="center" wrapText="1"/>
    </xf>
    <xf numFmtId="0" fontId="20" fillId="2" borderId="0" xfId="0" applyFont="1" applyFill="1" applyAlignment="1">
      <alignment horizontal="right" vertical="center"/>
    </xf>
    <xf numFmtId="0" fontId="20" fillId="2" borderId="0" xfId="0" applyFont="1" applyFill="1" applyAlignment="1">
      <alignment horizontal="right" vertical="center" wrapText="1"/>
    </xf>
    <xf numFmtId="0" fontId="20" fillId="2" borderId="0" xfId="8" applyFont="1" applyFill="1" applyAlignment="1">
      <alignment horizontal="right" vertical="center" wrapText="1"/>
    </xf>
    <xf numFmtId="0" fontId="3" fillId="2" borderId="0" xfId="0" quotePrefix="1" applyFont="1" applyFill="1" applyAlignment="1">
      <alignment horizontal="right" vertical="center"/>
    </xf>
    <xf numFmtId="0" fontId="3" fillId="2" borderId="0" xfId="0" applyFont="1" applyFill="1" applyAlignment="1">
      <alignment horizontal="right" vertical="center"/>
    </xf>
    <xf numFmtId="0" fontId="10" fillId="0" borderId="7" xfId="0" applyFont="1" applyBorder="1" applyAlignment="1">
      <alignment horizontal="right" vertical="center" wrapText="1"/>
    </xf>
    <xf numFmtId="0" fontId="10" fillId="0" borderId="5" xfId="0" applyFont="1" applyBorder="1" applyAlignment="1">
      <alignment horizontal="left" vertical="center" wrapText="1"/>
    </xf>
    <xf numFmtId="0" fontId="30" fillId="2" borderId="7" xfId="0" applyFont="1" applyFill="1" applyBorder="1" applyAlignment="1">
      <alignment horizontal="right" vertical="center" wrapText="1"/>
    </xf>
    <xf numFmtId="0" fontId="3" fillId="2" borderId="0" xfId="0" applyFont="1" applyFill="1" applyAlignment="1">
      <alignment horizontal="right" vertical="center" readingOrder="2"/>
    </xf>
    <xf numFmtId="0" fontId="16" fillId="2" borderId="15" xfId="0" applyFont="1" applyFill="1" applyBorder="1" applyAlignment="1">
      <alignment horizontal="center" vertical="center"/>
    </xf>
    <xf numFmtId="0" fontId="16" fillId="0" borderId="1" xfId="0" quotePrefix="1" applyFont="1" applyBorder="1" applyAlignment="1">
      <alignment horizontal="right" vertical="center" wrapText="1"/>
    </xf>
    <xf numFmtId="0" fontId="16" fillId="0" borderId="1" xfId="0" applyFont="1" applyBorder="1" applyAlignment="1">
      <alignment horizontal="right" vertical="center" wrapText="1"/>
    </xf>
    <xf numFmtId="0" fontId="8" fillId="0" borderId="0" xfId="8" quotePrefix="1" applyFont="1" applyAlignment="1">
      <alignment horizontal="center" vertical="center" wrapText="1"/>
    </xf>
    <xf numFmtId="0" fontId="38" fillId="6" borderId="2" xfId="1" applyFont="1" applyFill="1" applyBorder="1" applyAlignment="1">
      <alignment horizontal="center" vertical="center" wrapText="1"/>
    </xf>
    <xf numFmtId="0" fontId="26" fillId="6" borderId="11" xfId="1" applyFont="1" applyFill="1" applyBorder="1" applyAlignment="1">
      <alignment horizontal="center" vertical="center" wrapText="1"/>
    </xf>
    <xf numFmtId="0" fontId="38" fillId="6" borderId="0" xfId="1" applyFont="1" applyFill="1" applyAlignment="1">
      <alignment horizontal="center" vertical="center" wrapText="1"/>
    </xf>
    <xf numFmtId="0" fontId="38" fillId="6" borderId="6" xfId="1" applyFont="1" applyFill="1" applyBorder="1" applyAlignment="1">
      <alignment horizontal="center" vertical="center" wrapText="1"/>
    </xf>
    <xf numFmtId="0" fontId="38" fillId="6" borderId="7" xfId="1" applyFont="1" applyFill="1" applyBorder="1" applyAlignment="1">
      <alignment horizontal="left" vertical="center" wrapText="1"/>
    </xf>
    <xf numFmtId="0" fontId="38" fillId="6" borderId="0" xfId="1" applyFont="1" applyFill="1" applyAlignment="1">
      <alignment horizontal="left" vertical="center" wrapText="1"/>
    </xf>
    <xf numFmtId="0" fontId="38" fillId="6" borderId="6" xfId="1" applyFont="1" applyFill="1" applyBorder="1" applyAlignment="1">
      <alignment horizontal="left" vertical="center" wrapText="1"/>
    </xf>
    <xf numFmtId="0" fontId="26" fillId="6" borderId="7" xfId="1" applyFont="1" applyFill="1" applyBorder="1" applyAlignment="1">
      <alignment horizontal="center" vertical="center" wrapText="1"/>
    </xf>
    <xf numFmtId="0" fontId="26" fillId="6" borderId="0" xfId="1" applyFont="1" applyFill="1" applyAlignment="1">
      <alignment horizontal="center" vertical="center" wrapText="1"/>
    </xf>
    <xf numFmtId="0" fontId="52" fillId="0" borderId="0" xfId="0" quotePrefix="1" applyFont="1" applyAlignment="1">
      <alignment horizontal="center" vertical="center" wrapText="1"/>
    </xf>
    <xf numFmtId="0" fontId="8" fillId="0" borderId="1" xfId="0" quotePrefix="1" applyFont="1" applyBorder="1" applyAlignment="1">
      <alignment horizontal="right" vertical="center" wrapText="1"/>
    </xf>
    <xf numFmtId="0" fontId="58" fillId="6" borderId="7" xfId="1" applyFont="1" applyFill="1" applyBorder="1" applyAlignment="1">
      <alignment horizontal="right" vertical="center" wrapText="1"/>
    </xf>
    <xf numFmtId="0" fontId="58" fillId="6" borderId="6" xfId="1" applyFont="1" applyFill="1" applyBorder="1" applyAlignment="1">
      <alignment horizontal="right" vertical="center" wrapText="1"/>
    </xf>
    <xf numFmtId="0" fontId="26" fillId="6" borderId="6" xfId="1" applyFont="1" applyFill="1" applyBorder="1" applyAlignment="1">
      <alignment horizontal="center" vertical="center" wrapText="1"/>
    </xf>
    <xf numFmtId="0" fontId="26" fillId="6" borderId="7" xfId="1" quotePrefix="1" applyFont="1" applyFill="1" applyBorder="1" applyAlignment="1">
      <alignment horizontal="right" vertical="center" wrapText="1"/>
    </xf>
    <xf numFmtId="0" fontId="26" fillId="6" borderId="6" xfId="1" quotePrefix="1" applyFont="1" applyFill="1" applyBorder="1" applyAlignment="1">
      <alignment horizontal="right" vertical="center" wrapText="1"/>
    </xf>
    <xf numFmtId="0" fontId="22" fillId="2" borderId="10" xfId="1" applyFont="1" applyFill="1" applyBorder="1" applyAlignment="1">
      <alignment horizontal="right" vertical="center" wrapText="1"/>
    </xf>
    <xf numFmtId="0" fontId="22" fillId="2" borderId="9" xfId="1" applyFont="1" applyFill="1" applyBorder="1" applyAlignment="1">
      <alignment horizontal="right" vertical="center" wrapText="1"/>
    </xf>
    <xf numFmtId="0" fontId="10" fillId="0" borderId="0" xfId="0" applyFont="1" applyAlignment="1">
      <alignment horizontal="right" vertical="center" wrapText="1"/>
    </xf>
  </cellXfs>
  <cellStyles count="15">
    <cellStyle name="Comma" xfId="9" builtinId="3"/>
    <cellStyle name="Normal" xfId="0" builtinId="0"/>
    <cellStyle name="Normal 2" xfId="1" xr:uid="{00000000-0005-0000-0000-000002000000}"/>
    <cellStyle name="Normal 2 2" xfId="2" xr:uid="{00000000-0005-0000-0000-000003000000}"/>
    <cellStyle name="Normal 2 3" xfId="3" xr:uid="{00000000-0005-0000-0000-000004000000}"/>
    <cellStyle name="Normal 2 4" xfId="8" xr:uid="{00000000-0005-0000-0000-000005000000}"/>
    <cellStyle name="Normal 2 5" xfId="10" xr:uid="{00000000-0005-0000-0000-000006000000}"/>
    <cellStyle name="Normal 3" xfId="4" xr:uid="{00000000-0005-0000-0000-000007000000}"/>
    <cellStyle name="Normal 4" xfId="5" xr:uid="{00000000-0005-0000-0000-000008000000}"/>
    <cellStyle name="Normal 5" xfId="11" xr:uid="{00000000-0005-0000-0000-000009000000}"/>
    <cellStyle name="Normal 6" xfId="6" xr:uid="{00000000-0005-0000-0000-00000A000000}"/>
    <cellStyle name="Normal_جداول الإخراج  الماء 23-3-2011" xfId="12" xr:uid="{00000000-0005-0000-0000-00000B000000}"/>
    <cellStyle name="Normal_جداول الإخراج  الماء 24-3-2011" xfId="13" xr:uid="{00000000-0005-0000-0000-00000C000000}"/>
    <cellStyle name="Percent" xfId="14" builtinId="5"/>
    <cellStyle name="Percent 6" xfId="7" xr:uid="{00000000-0005-0000-0000-00000E000000}"/>
  </cellStyles>
  <dxfs count="0"/>
  <tableStyles count="0" defaultTableStyle="TableStyleMedium9" defaultPivotStyle="PivotStyleLight16"/>
  <colors>
    <mruColors>
      <color rgb="FF5C2C04"/>
      <color rgb="FFFBD6B7"/>
      <color rgb="FFF9BD8B"/>
      <color rgb="FF432003"/>
      <color rgb="FFFF99FF"/>
      <color rgb="FFFFCCFF"/>
      <color rgb="FFFFCC99"/>
      <color rgb="FFFBE1EB"/>
      <color rgb="FFA26000"/>
      <color rgb="FFFAC7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T25"/>
  <sheetViews>
    <sheetView rightToLeft="1" view="pageBreakPreview" topLeftCell="A10" zoomScale="120" zoomScaleSheetLayoutView="120" workbookViewId="0">
      <selection activeCell="D15" sqref="D15"/>
    </sheetView>
  </sheetViews>
  <sheetFormatPr defaultColWidth="9" defaultRowHeight="15" x14ac:dyDescent="0.25"/>
  <cols>
    <col min="1" max="1" width="15.140625" style="251" customWidth="1"/>
    <col min="2" max="2" width="14.28515625" style="139" customWidth="1"/>
    <col min="3" max="3" width="18.7109375" style="139" customWidth="1"/>
    <col min="4" max="4" width="23.85546875" style="139" customWidth="1"/>
    <col min="5" max="5" width="23.42578125" style="120" customWidth="1"/>
    <col min="6" max="7" width="14.7109375" style="120" customWidth="1"/>
    <col min="8" max="16384" width="9" style="120"/>
  </cols>
  <sheetData>
    <row r="1" spans="1:20" ht="28.15" customHeight="1" x14ac:dyDescent="0.25">
      <c r="A1" s="493" t="s">
        <v>184</v>
      </c>
      <c r="B1" s="493"/>
      <c r="C1" s="493"/>
      <c r="D1" s="493"/>
      <c r="E1" s="493"/>
      <c r="F1" s="493"/>
      <c r="G1" s="493"/>
      <c r="H1" s="212"/>
      <c r="I1" s="212"/>
      <c r="J1" s="212"/>
      <c r="K1" s="212"/>
      <c r="L1" s="198"/>
      <c r="M1" s="198"/>
      <c r="N1" s="198"/>
      <c r="O1" s="198"/>
      <c r="P1" s="198"/>
      <c r="Q1" s="198"/>
      <c r="R1" s="139"/>
      <c r="S1" s="139"/>
      <c r="T1" s="139"/>
    </row>
    <row r="2" spans="1:20" ht="19.899999999999999" customHeight="1" x14ac:dyDescent="0.25">
      <c r="A2" s="497" t="s">
        <v>176</v>
      </c>
      <c r="B2" s="498"/>
      <c r="C2" s="498"/>
      <c r="D2" s="498"/>
      <c r="E2" s="498"/>
      <c r="F2" s="498"/>
      <c r="G2" s="498"/>
    </row>
    <row r="3" spans="1:20" ht="18" customHeight="1" thickBot="1" x14ac:dyDescent="0.3">
      <c r="A3" s="285" t="s">
        <v>185</v>
      </c>
      <c r="B3" s="127"/>
      <c r="C3" s="127"/>
      <c r="D3" s="127"/>
      <c r="E3" s="128"/>
      <c r="F3" s="128"/>
      <c r="G3" s="219" t="s">
        <v>182</v>
      </c>
    </row>
    <row r="4" spans="1:20" ht="33" customHeight="1" thickTop="1" x14ac:dyDescent="0.25">
      <c r="A4" s="474" t="s">
        <v>115</v>
      </c>
      <c r="B4" s="478" t="s">
        <v>18</v>
      </c>
      <c r="C4" s="478" t="s">
        <v>116</v>
      </c>
      <c r="D4" s="478" t="s">
        <v>117</v>
      </c>
      <c r="E4" s="478" t="s">
        <v>118</v>
      </c>
      <c r="F4" s="478" t="s">
        <v>119</v>
      </c>
      <c r="G4" s="478"/>
    </row>
    <row r="5" spans="1:20" ht="30.6" customHeight="1" x14ac:dyDescent="0.25">
      <c r="A5" s="475"/>
      <c r="B5" s="479"/>
      <c r="C5" s="479"/>
      <c r="D5" s="479"/>
      <c r="E5" s="479"/>
      <c r="F5" s="494" t="s">
        <v>179</v>
      </c>
      <c r="G5" s="494"/>
    </row>
    <row r="6" spans="1:20" ht="28.9" customHeight="1" x14ac:dyDescent="0.25">
      <c r="A6" s="501" t="s">
        <v>178</v>
      </c>
      <c r="B6" s="499" t="s">
        <v>177</v>
      </c>
      <c r="C6" s="499" t="s">
        <v>377</v>
      </c>
      <c r="D6" s="499" t="s">
        <v>375</v>
      </c>
      <c r="E6" s="499" t="s">
        <v>376</v>
      </c>
      <c r="F6" s="245" t="s">
        <v>120</v>
      </c>
      <c r="G6" s="245" t="s">
        <v>121</v>
      </c>
    </row>
    <row r="7" spans="1:20" s="131" customFormat="1" ht="28.9" customHeight="1" x14ac:dyDescent="0.25">
      <c r="A7" s="502"/>
      <c r="B7" s="500"/>
      <c r="C7" s="500"/>
      <c r="D7" s="500"/>
      <c r="E7" s="500"/>
      <c r="F7" s="130" t="s">
        <v>180</v>
      </c>
      <c r="G7" s="130" t="s">
        <v>181</v>
      </c>
      <c r="H7" s="120"/>
      <c r="I7" s="120"/>
      <c r="J7" s="120"/>
      <c r="K7" s="120"/>
    </row>
    <row r="8" spans="1:20" s="131" customFormat="1" ht="31.9" customHeight="1" x14ac:dyDescent="0.2">
      <c r="A8" s="247">
        <v>2017</v>
      </c>
      <c r="B8" s="252">
        <v>251</v>
      </c>
      <c r="C8" s="193">
        <v>24622.2</v>
      </c>
      <c r="D8" s="253">
        <v>82</v>
      </c>
      <c r="E8" s="253">
        <v>205</v>
      </c>
      <c r="F8" s="254">
        <v>87.7</v>
      </c>
      <c r="G8" s="254">
        <v>61.9</v>
      </c>
    </row>
    <row r="9" spans="1:20" s="131" customFormat="1" ht="31.9" customHeight="1" x14ac:dyDescent="0.2">
      <c r="A9" s="248">
        <v>2018</v>
      </c>
      <c r="B9" s="255">
        <v>261</v>
      </c>
      <c r="C9" s="165">
        <v>26370.2</v>
      </c>
      <c r="D9" s="256">
        <v>87</v>
      </c>
      <c r="E9" s="256">
        <v>213</v>
      </c>
      <c r="F9" s="257">
        <v>88.8</v>
      </c>
      <c r="G9" s="257">
        <v>63.5</v>
      </c>
    </row>
    <row r="10" spans="1:20" s="131" customFormat="1" ht="31.9" customHeight="1" x14ac:dyDescent="0.2">
      <c r="A10" s="249">
        <v>2019</v>
      </c>
      <c r="B10" s="258">
        <v>265</v>
      </c>
      <c r="C10" s="259">
        <v>29023.5</v>
      </c>
      <c r="D10" s="260">
        <v>77</v>
      </c>
      <c r="E10" s="260">
        <v>224</v>
      </c>
      <c r="F10" s="261">
        <v>88.7</v>
      </c>
      <c r="G10" s="261">
        <v>63.6</v>
      </c>
    </row>
    <row r="11" spans="1:20" s="131" customFormat="1" ht="31.9" customHeight="1" x14ac:dyDescent="0.2">
      <c r="A11" s="247">
        <v>2020</v>
      </c>
      <c r="B11" s="252">
        <v>265</v>
      </c>
      <c r="C11" s="193">
        <v>32415.1</v>
      </c>
      <c r="D11" s="253">
        <v>84</v>
      </c>
      <c r="E11" s="253">
        <v>220</v>
      </c>
      <c r="F11" s="254">
        <v>89.9</v>
      </c>
      <c r="G11" s="254">
        <v>64.599999999999994</v>
      </c>
    </row>
    <row r="12" spans="1:20" s="131" customFormat="1" ht="31.9" customHeight="1" x14ac:dyDescent="0.2">
      <c r="A12" s="247">
        <v>2021</v>
      </c>
      <c r="B12" s="252">
        <v>265</v>
      </c>
      <c r="C12" s="193">
        <v>30611.063835616442</v>
      </c>
      <c r="D12" s="253">
        <v>90</v>
      </c>
      <c r="E12" s="253">
        <v>221</v>
      </c>
      <c r="F12" s="254">
        <v>90.734130533720148</v>
      </c>
      <c r="G12" s="254">
        <v>65.667606870238473</v>
      </c>
    </row>
    <row r="13" spans="1:20" s="131" customFormat="1" ht="31.9" customHeight="1" x14ac:dyDescent="0.2">
      <c r="A13" s="247">
        <v>2022</v>
      </c>
      <c r="B13" s="252">
        <v>267</v>
      </c>
      <c r="C13" s="193">
        <v>32467.839178082195</v>
      </c>
      <c r="D13" s="253">
        <v>89</v>
      </c>
      <c r="E13" s="253">
        <v>223</v>
      </c>
      <c r="F13" s="254">
        <v>90.9</v>
      </c>
      <c r="G13" s="254">
        <v>66.3</v>
      </c>
      <c r="H13" s="133"/>
      <c r="I13" s="133"/>
    </row>
    <row r="14" spans="1:20" s="131" customFormat="1" ht="31.9" customHeight="1" x14ac:dyDescent="0.2">
      <c r="A14" s="247">
        <v>2023</v>
      </c>
      <c r="B14" s="252">
        <v>267</v>
      </c>
      <c r="C14" s="193">
        <v>32689.8</v>
      </c>
      <c r="D14" s="253">
        <v>96</v>
      </c>
      <c r="E14" s="253">
        <v>222</v>
      </c>
      <c r="F14" s="254">
        <v>92</v>
      </c>
      <c r="G14" s="254">
        <v>67</v>
      </c>
      <c r="H14" s="133"/>
      <c r="I14" s="134"/>
    </row>
    <row r="15" spans="1:20" s="131" customFormat="1" ht="31.15" customHeight="1" x14ac:dyDescent="0.2">
      <c r="A15" s="247">
        <v>2024</v>
      </c>
      <c r="B15" s="252">
        <v>267</v>
      </c>
      <c r="C15" s="193">
        <v>35168.199999999997</v>
      </c>
      <c r="D15" s="253">
        <v>96</v>
      </c>
      <c r="E15" s="253">
        <v>212</v>
      </c>
      <c r="F15" s="254">
        <v>92.8</v>
      </c>
      <c r="G15" s="254">
        <v>69</v>
      </c>
      <c r="I15" s="135"/>
    </row>
    <row r="16" spans="1:20" ht="25.9" customHeight="1" thickBot="1" x14ac:dyDescent="0.3">
      <c r="A16" s="247">
        <v>2025</v>
      </c>
      <c r="B16" s="252">
        <v>269</v>
      </c>
      <c r="C16" s="193">
        <v>59695.327397260284</v>
      </c>
      <c r="D16" s="262">
        <v>90</v>
      </c>
      <c r="E16" s="253">
        <v>198</v>
      </c>
      <c r="F16" s="254">
        <v>93.5</v>
      </c>
      <c r="G16" s="254">
        <v>68.599999999999994</v>
      </c>
      <c r="H16" s="131"/>
      <c r="I16" s="131"/>
      <c r="J16" s="131"/>
      <c r="K16" s="131"/>
    </row>
    <row r="17" spans="1:9" ht="19.899999999999999" customHeight="1" thickTop="1" x14ac:dyDescent="0.25">
      <c r="A17" s="495" t="s">
        <v>378</v>
      </c>
      <c r="B17" s="495"/>
      <c r="C17" s="495"/>
      <c r="D17" s="136"/>
      <c r="E17" s="496" t="s">
        <v>379</v>
      </c>
      <c r="F17" s="496"/>
      <c r="G17" s="496"/>
    </row>
    <row r="18" spans="1:9" ht="22.9" customHeight="1" x14ac:dyDescent="0.25">
      <c r="A18" s="491" t="s">
        <v>100</v>
      </c>
      <c r="B18" s="491"/>
      <c r="C18" s="491"/>
      <c r="D18" s="491"/>
      <c r="E18" s="492" t="s">
        <v>361</v>
      </c>
      <c r="F18" s="492"/>
      <c r="G18" s="492"/>
      <c r="H18" s="268"/>
      <c r="I18" s="268"/>
    </row>
    <row r="19" spans="1:9" s="122" customFormat="1" ht="13.15" customHeight="1" x14ac:dyDescent="0.25">
      <c r="A19" s="484" t="s">
        <v>135</v>
      </c>
      <c r="B19" s="484"/>
      <c r="C19" s="484"/>
      <c r="D19" s="484"/>
      <c r="E19" s="488" t="s">
        <v>362</v>
      </c>
      <c r="F19" s="488"/>
      <c r="G19" s="488"/>
      <c r="H19" s="137"/>
      <c r="I19" s="137"/>
    </row>
    <row r="20" spans="1:9" ht="20.45" customHeight="1" x14ac:dyDescent="0.25">
      <c r="A20" s="250"/>
      <c r="B20" s="136"/>
      <c r="C20" s="137"/>
      <c r="D20" s="272"/>
      <c r="E20" s="504"/>
      <c r="F20" s="504"/>
      <c r="G20" s="504"/>
    </row>
    <row r="21" spans="1:9" ht="18" customHeight="1" x14ac:dyDescent="0.25">
      <c r="A21" s="473" t="s">
        <v>78</v>
      </c>
      <c r="B21" s="473"/>
      <c r="C21" s="473"/>
      <c r="D21" s="123">
        <v>14</v>
      </c>
      <c r="E21" s="483" t="s">
        <v>277</v>
      </c>
      <c r="F21" s="483"/>
      <c r="G21" s="483"/>
    </row>
    <row r="22" spans="1:9" ht="15.75" x14ac:dyDescent="0.25">
      <c r="C22" s="140"/>
      <c r="D22" s="140"/>
      <c r="E22" s="140"/>
    </row>
    <row r="24" spans="1:9" x14ac:dyDescent="0.25">
      <c r="D24" s="505"/>
      <c r="E24" s="505"/>
      <c r="F24" s="505"/>
      <c r="G24" s="505"/>
      <c r="H24" s="505"/>
    </row>
    <row r="25" spans="1:9" x14ac:dyDescent="0.25">
      <c r="D25" s="503"/>
      <c r="E25" s="503"/>
      <c r="F25" s="503"/>
      <c r="G25" s="503"/>
      <c r="H25" s="503"/>
    </row>
  </sheetData>
  <mergeCells count="25">
    <mergeCell ref="D25:H25"/>
    <mergeCell ref="E20:G20"/>
    <mergeCell ref="C6:C7"/>
    <mergeCell ref="C4:C5"/>
    <mergeCell ref="B4:B5"/>
    <mergeCell ref="B6:B7"/>
    <mergeCell ref="D24:H24"/>
    <mergeCell ref="A21:C21"/>
    <mergeCell ref="E21:G21"/>
    <mergeCell ref="E18:G18"/>
    <mergeCell ref="E19:G19"/>
    <mergeCell ref="A18:D18"/>
    <mergeCell ref="A19:D19"/>
    <mergeCell ref="A1:G1"/>
    <mergeCell ref="F5:G5"/>
    <mergeCell ref="A17:C17"/>
    <mergeCell ref="E17:G17"/>
    <mergeCell ref="A2:G2"/>
    <mergeCell ref="F4:G4"/>
    <mergeCell ref="E6:E7"/>
    <mergeCell ref="E4:E5"/>
    <mergeCell ref="D6:D7"/>
    <mergeCell ref="A6:A7"/>
    <mergeCell ref="A4:A5"/>
    <mergeCell ref="D4:D5"/>
  </mergeCells>
  <printOptions horizontalCentered="1"/>
  <pageMargins left="0.511811023622047" right="0.511811023622047" top="0.59055118110236204" bottom="0.196850393700787" header="0.31496062992126" footer="0.31496062992126"/>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Q49"/>
  <sheetViews>
    <sheetView rightToLeft="1" view="pageBreakPreview" zoomScale="130" zoomScaleSheetLayoutView="130" workbookViewId="0">
      <selection activeCell="V10" sqref="V10"/>
    </sheetView>
  </sheetViews>
  <sheetFormatPr defaultColWidth="9" defaultRowHeight="15" x14ac:dyDescent="0.25"/>
  <cols>
    <col min="1" max="1" width="13" style="120" customWidth="1"/>
    <col min="2" max="2" width="13.85546875" style="120" customWidth="1"/>
    <col min="3" max="3" width="10.28515625" style="120" customWidth="1"/>
    <col min="4" max="4" width="13.7109375" style="120" customWidth="1"/>
    <col min="5" max="5" width="9.7109375" style="120" customWidth="1"/>
    <col min="6" max="6" width="0.85546875" style="120" customWidth="1"/>
    <col min="7" max="7" width="9.85546875" style="120" customWidth="1"/>
    <col min="8" max="8" width="13.42578125" style="120" customWidth="1"/>
    <col min="9" max="9" width="11.85546875" style="120" customWidth="1"/>
    <col min="10" max="10" width="0.85546875" style="120" customWidth="1"/>
    <col min="11" max="11" width="10.7109375" style="120" customWidth="1"/>
    <col min="12" max="12" width="14.7109375" style="120" customWidth="1"/>
    <col min="13" max="13" width="10" style="120" customWidth="1"/>
    <col min="14" max="14" width="21.28515625" style="120" customWidth="1"/>
    <col min="15" max="15" width="17.7109375" style="120" hidden="1" customWidth="1"/>
    <col min="16" max="16" width="12.85546875" style="198" hidden="1" customWidth="1"/>
    <col min="17" max="17" width="15.42578125" style="198" hidden="1" customWidth="1"/>
    <col min="18" max="18" width="0" style="120" hidden="1" customWidth="1"/>
    <col min="19" max="16384" width="9" style="120"/>
  </cols>
  <sheetData>
    <row r="1" spans="1:17" ht="22.9" customHeight="1" thickBot="1" x14ac:dyDescent="0.3">
      <c r="A1" s="493" t="s">
        <v>183</v>
      </c>
      <c r="B1" s="493"/>
      <c r="C1" s="493"/>
      <c r="D1" s="493"/>
      <c r="E1" s="493"/>
      <c r="F1" s="493"/>
      <c r="G1" s="493"/>
      <c r="H1" s="493"/>
      <c r="I1" s="493"/>
      <c r="J1" s="493"/>
      <c r="K1" s="493"/>
      <c r="L1" s="493"/>
      <c r="M1" s="493"/>
      <c r="N1" s="493"/>
      <c r="O1" s="236"/>
      <c r="Q1" s="216"/>
    </row>
    <row r="2" spans="1:17" ht="20.45" customHeight="1" thickTop="1" x14ac:dyDescent="0.25">
      <c r="A2" s="512" t="s">
        <v>186</v>
      </c>
      <c r="B2" s="512"/>
      <c r="C2" s="512"/>
      <c r="D2" s="512"/>
      <c r="E2" s="512"/>
      <c r="F2" s="512"/>
      <c r="G2" s="512"/>
      <c r="H2" s="512"/>
      <c r="I2" s="512"/>
      <c r="J2" s="512"/>
      <c r="K2" s="512"/>
      <c r="L2" s="512"/>
      <c r="M2" s="512"/>
      <c r="N2" s="512"/>
      <c r="O2" s="237"/>
    </row>
    <row r="3" spans="1:17" ht="21" customHeight="1" thickBot="1" x14ac:dyDescent="0.3">
      <c r="A3" s="270" t="s">
        <v>187</v>
      </c>
      <c r="B3" s="221"/>
      <c r="C3" s="128"/>
      <c r="D3" s="128"/>
      <c r="E3" s="128"/>
      <c r="F3" s="128"/>
      <c r="G3" s="128"/>
      <c r="H3" s="128"/>
      <c r="I3" s="128"/>
      <c r="J3" s="128"/>
      <c r="K3" s="128"/>
      <c r="L3" s="128"/>
      <c r="M3" s="209"/>
      <c r="N3" s="209" t="s">
        <v>188</v>
      </c>
      <c r="O3" s="209"/>
      <c r="P3" s="215"/>
    </row>
    <row r="4" spans="1:17" ht="27.6" customHeight="1" thickTop="1" thickBot="1" x14ac:dyDescent="0.3">
      <c r="A4" s="474" t="s">
        <v>0</v>
      </c>
      <c r="B4" s="474" t="s">
        <v>18</v>
      </c>
      <c r="C4" s="478" t="s">
        <v>268</v>
      </c>
      <c r="D4" s="478"/>
      <c r="E4" s="478"/>
      <c r="F4" s="513"/>
      <c r="G4" s="478" t="s">
        <v>269</v>
      </c>
      <c r="H4" s="478"/>
      <c r="I4" s="478"/>
      <c r="J4" s="513"/>
      <c r="K4" s="478" t="s">
        <v>198</v>
      </c>
      <c r="L4" s="478"/>
      <c r="M4" s="478"/>
      <c r="N4" s="485" t="s">
        <v>192</v>
      </c>
      <c r="O4" s="235"/>
      <c r="P4" s="506" t="s">
        <v>122</v>
      </c>
      <c r="Q4" s="506"/>
    </row>
    <row r="5" spans="1:17" ht="18.600000000000001" customHeight="1" thickBot="1" x14ac:dyDescent="0.3">
      <c r="A5" s="475"/>
      <c r="B5" s="475"/>
      <c r="C5" s="265"/>
      <c r="D5" s="271" t="s">
        <v>180</v>
      </c>
      <c r="E5" s="265"/>
      <c r="F5" s="514"/>
      <c r="G5" s="265"/>
      <c r="H5" s="271" t="s">
        <v>267</v>
      </c>
      <c r="I5" s="265"/>
      <c r="J5" s="514"/>
      <c r="K5" s="265"/>
      <c r="L5" s="271" t="s">
        <v>215</v>
      </c>
      <c r="M5" s="265"/>
      <c r="N5" s="486"/>
      <c r="O5" s="235"/>
      <c r="P5" s="211"/>
      <c r="Q5" s="211"/>
    </row>
    <row r="6" spans="1:17" ht="30.6" customHeight="1" thickTop="1" x14ac:dyDescent="0.25">
      <c r="A6" s="475"/>
      <c r="B6" s="475"/>
      <c r="C6" s="244" t="s">
        <v>123</v>
      </c>
      <c r="D6" s="244" t="s">
        <v>124</v>
      </c>
      <c r="E6" s="244" t="s">
        <v>125</v>
      </c>
      <c r="F6" s="263"/>
      <c r="G6" s="244" t="s">
        <v>123</v>
      </c>
      <c r="H6" s="244" t="s">
        <v>124</v>
      </c>
      <c r="I6" s="244" t="s">
        <v>125</v>
      </c>
      <c r="J6" s="243"/>
      <c r="K6" s="244" t="s">
        <v>126</v>
      </c>
      <c r="L6" s="244" t="s">
        <v>124</v>
      </c>
      <c r="M6" s="244" t="s">
        <v>136</v>
      </c>
      <c r="N6" s="486"/>
      <c r="O6" s="507" t="s">
        <v>123</v>
      </c>
      <c r="P6" s="507"/>
      <c r="Q6" s="507"/>
    </row>
    <row r="7" spans="1:17" ht="52.15" customHeight="1" x14ac:dyDescent="0.25">
      <c r="A7" s="476"/>
      <c r="B7" s="329" t="s">
        <v>216</v>
      </c>
      <c r="C7" s="217" t="s">
        <v>189</v>
      </c>
      <c r="D7" s="217" t="s">
        <v>190</v>
      </c>
      <c r="E7" s="217" t="s">
        <v>511</v>
      </c>
      <c r="F7" s="264"/>
      <c r="G7" s="217" t="s">
        <v>189</v>
      </c>
      <c r="H7" s="217" t="s">
        <v>190</v>
      </c>
      <c r="I7" s="217" t="s">
        <v>511</v>
      </c>
      <c r="J7" s="210"/>
      <c r="K7" s="217" t="s">
        <v>191</v>
      </c>
      <c r="L7" s="217" t="s">
        <v>190</v>
      </c>
      <c r="M7" s="217" t="s">
        <v>511</v>
      </c>
      <c r="N7" s="486"/>
      <c r="O7" s="508" t="s">
        <v>395</v>
      </c>
      <c r="P7" s="508"/>
      <c r="Q7" s="508"/>
    </row>
    <row r="8" spans="1:17" s="122" customFormat="1" ht="21" customHeight="1" x14ac:dyDescent="0.25">
      <c r="A8" s="201" t="s">
        <v>1</v>
      </c>
      <c r="B8" s="360">
        <v>31</v>
      </c>
      <c r="C8" s="349">
        <v>2311613</v>
      </c>
      <c r="D8" s="343">
        <f>E8/C8*100</f>
        <v>93.383927153896437</v>
      </c>
      <c r="E8" s="348">
        <v>2158675</v>
      </c>
      <c r="F8" s="349"/>
      <c r="G8" s="348">
        <v>1950367</v>
      </c>
      <c r="H8" s="199">
        <f>I8/G8*100</f>
        <v>0</v>
      </c>
      <c r="I8" s="361">
        <v>0</v>
      </c>
      <c r="J8" s="332"/>
      <c r="K8" s="200">
        <f>C8+G8</f>
        <v>4261980</v>
      </c>
      <c r="L8" s="202">
        <f>M8/K8*100</f>
        <v>50.649580711312581</v>
      </c>
      <c r="M8" s="200">
        <f>E8+I8</f>
        <v>2158675</v>
      </c>
      <c r="N8" s="227" t="s">
        <v>199</v>
      </c>
      <c r="O8" s="336" t="s">
        <v>396</v>
      </c>
      <c r="P8" s="336" t="s">
        <v>397</v>
      </c>
      <c r="Q8" s="336" t="s">
        <v>14</v>
      </c>
    </row>
    <row r="9" spans="1:17" ht="21" customHeight="1" x14ac:dyDescent="0.25">
      <c r="A9" s="163" t="s">
        <v>2</v>
      </c>
      <c r="B9" s="164">
        <v>12</v>
      </c>
      <c r="C9" s="357">
        <v>1496035</v>
      </c>
      <c r="D9" s="345">
        <f>E9/C9*100</f>
        <v>100</v>
      </c>
      <c r="E9" s="364">
        <v>1496035</v>
      </c>
      <c r="F9" s="351"/>
      <c r="G9" s="364">
        <v>538592</v>
      </c>
      <c r="H9" s="167">
        <f t="shared" ref="H9:H23" si="0">I9/G9*100</f>
        <v>4.7950953597528372</v>
      </c>
      <c r="I9" s="364">
        <v>25826</v>
      </c>
      <c r="J9" s="333"/>
      <c r="K9" s="200">
        <f t="shared" ref="K9:K23" si="1">C9+G9</f>
        <v>2034627</v>
      </c>
      <c r="L9" s="202">
        <f t="shared" ref="L9:L23" si="2">M9/K9*100</f>
        <v>74.798034234284714</v>
      </c>
      <c r="M9" s="200">
        <f t="shared" ref="M9:M23" si="3">E9+I9</f>
        <v>1521861</v>
      </c>
      <c r="N9" s="228" t="s">
        <v>200</v>
      </c>
      <c r="O9" s="337" t="s">
        <v>180</v>
      </c>
      <c r="P9" s="337" t="s">
        <v>267</v>
      </c>
      <c r="Q9" s="338" t="s">
        <v>215</v>
      </c>
    </row>
    <row r="10" spans="1:17" ht="21" customHeight="1" x14ac:dyDescent="0.25">
      <c r="A10" s="163" t="s">
        <v>3</v>
      </c>
      <c r="B10" s="164">
        <v>22</v>
      </c>
      <c r="C10" s="353">
        <v>1029685</v>
      </c>
      <c r="D10" s="345">
        <f t="shared" ref="D10:D24" si="4">E10/C10*100</f>
        <v>82.506786055929723</v>
      </c>
      <c r="E10" s="352">
        <v>849560</v>
      </c>
      <c r="F10" s="353"/>
      <c r="G10" s="352">
        <v>904819</v>
      </c>
      <c r="H10" s="167">
        <f t="shared" si="0"/>
        <v>26.999985632485611</v>
      </c>
      <c r="I10" s="364">
        <v>244301</v>
      </c>
      <c r="J10" s="257"/>
      <c r="K10" s="200">
        <f t="shared" si="1"/>
        <v>1934504</v>
      </c>
      <c r="L10" s="202">
        <f t="shared" si="2"/>
        <v>56.544778403146232</v>
      </c>
      <c r="M10" s="200">
        <f t="shared" si="3"/>
        <v>1093861</v>
      </c>
      <c r="N10" s="228" t="s">
        <v>201</v>
      </c>
      <c r="O10" s="339">
        <v>2311613</v>
      </c>
      <c r="P10" s="339">
        <v>1950367</v>
      </c>
      <c r="Q10" s="339">
        <f t="shared" ref="Q10:Q15" si="5">SUM(O10:P10)</f>
        <v>4261980</v>
      </c>
    </row>
    <row r="11" spans="1:17" ht="21" customHeight="1" x14ac:dyDescent="0.25">
      <c r="A11" s="163" t="s">
        <v>15</v>
      </c>
      <c r="B11" s="164">
        <v>21</v>
      </c>
      <c r="C11" s="353">
        <v>1159402</v>
      </c>
      <c r="D11" s="345">
        <f t="shared" si="4"/>
        <v>90.411608743127928</v>
      </c>
      <c r="E11" s="352">
        <v>1048234</v>
      </c>
      <c r="F11" s="354"/>
      <c r="G11" s="352">
        <v>845016</v>
      </c>
      <c r="H11" s="167">
        <f t="shared" si="0"/>
        <v>53.502773911973264</v>
      </c>
      <c r="I11" s="365">
        <v>452107</v>
      </c>
      <c r="J11" s="334"/>
      <c r="K11" s="200">
        <f t="shared" si="1"/>
        <v>2004418</v>
      </c>
      <c r="L11" s="202">
        <f t="shared" si="2"/>
        <v>74.851702588980942</v>
      </c>
      <c r="M11" s="200">
        <f t="shared" si="3"/>
        <v>1500341</v>
      </c>
      <c r="N11" s="229" t="s">
        <v>202</v>
      </c>
      <c r="O11" s="339">
        <v>1496035</v>
      </c>
      <c r="P11" s="339">
        <v>538592</v>
      </c>
      <c r="Q11" s="339">
        <f t="shared" si="5"/>
        <v>2034627</v>
      </c>
    </row>
    <row r="12" spans="1:17" ht="21" customHeight="1" x14ac:dyDescent="0.25">
      <c r="A12" s="163" t="s">
        <v>21</v>
      </c>
      <c r="B12" s="164">
        <v>15</v>
      </c>
      <c r="C12" s="353">
        <v>6187074</v>
      </c>
      <c r="D12" s="345">
        <f t="shared" si="4"/>
        <v>98.799998189774357</v>
      </c>
      <c r="E12" s="352">
        <v>6112829</v>
      </c>
      <c r="F12" s="352"/>
      <c r="G12" s="352">
        <v>41060</v>
      </c>
      <c r="H12" s="167">
        <f t="shared" si="0"/>
        <v>0</v>
      </c>
      <c r="I12" s="363">
        <v>0</v>
      </c>
      <c r="J12" s="328"/>
      <c r="K12" s="200">
        <f t="shared" si="1"/>
        <v>6228134</v>
      </c>
      <c r="L12" s="202">
        <f t="shared" si="2"/>
        <v>98.148642916160767</v>
      </c>
      <c r="M12" s="200">
        <f t="shared" si="3"/>
        <v>6112829</v>
      </c>
      <c r="N12" s="228" t="s">
        <v>203</v>
      </c>
      <c r="O12" s="340">
        <v>1029685</v>
      </c>
      <c r="P12" s="340">
        <v>904819</v>
      </c>
      <c r="Q12" s="339">
        <f t="shared" si="5"/>
        <v>1934504</v>
      </c>
    </row>
    <row r="13" spans="1:17" ht="21" customHeight="1" x14ac:dyDescent="0.25">
      <c r="A13" s="163" t="s">
        <v>22</v>
      </c>
      <c r="B13" s="164">
        <v>16</v>
      </c>
      <c r="C13" s="353">
        <v>2147592</v>
      </c>
      <c r="D13" s="345">
        <f t="shared" si="4"/>
        <v>80.000018625511743</v>
      </c>
      <c r="E13" s="352">
        <v>1718074</v>
      </c>
      <c r="F13" s="352"/>
      <c r="G13" s="352">
        <v>1404703</v>
      </c>
      <c r="H13" s="167">
        <f t="shared" si="0"/>
        <v>0</v>
      </c>
      <c r="I13" s="362">
        <v>0</v>
      </c>
      <c r="J13" s="328"/>
      <c r="K13" s="200">
        <f t="shared" si="1"/>
        <v>3552295</v>
      </c>
      <c r="L13" s="202">
        <f t="shared" si="2"/>
        <v>48.365183634805106</v>
      </c>
      <c r="M13" s="200">
        <f t="shared" si="3"/>
        <v>1718074</v>
      </c>
      <c r="N13" s="228" t="s">
        <v>204</v>
      </c>
      <c r="O13" s="339">
        <v>1159402</v>
      </c>
      <c r="P13" s="339">
        <v>845016</v>
      </c>
      <c r="Q13" s="339">
        <f t="shared" si="5"/>
        <v>2004418</v>
      </c>
    </row>
    <row r="14" spans="1:17" s="122" customFormat="1" ht="21" customHeight="1" x14ac:dyDescent="0.25">
      <c r="A14" s="201" t="s">
        <v>4</v>
      </c>
      <c r="B14" s="164">
        <v>16</v>
      </c>
      <c r="C14" s="353">
        <v>1127894</v>
      </c>
      <c r="D14" s="345">
        <f t="shared" si="4"/>
        <v>88.989745490267708</v>
      </c>
      <c r="E14" s="352">
        <v>1003710</v>
      </c>
      <c r="F14" s="352"/>
      <c r="G14" s="350">
        <v>1354430</v>
      </c>
      <c r="H14" s="167">
        <f t="shared" si="0"/>
        <v>0</v>
      </c>
      <c r="I14" s="362">
        <v>0</v>
      </c>
      <c r="J14" s="189"/>
      <c r="K14" s="200">
        <f t="shared" si="1"/>
        <v>2482324</v>
      </c>
      <c r="L14" s="202">
        <f t="shared" si="2"/>
        <v>40.434286579834058</v>
      </c>
      <c r="M14" s="200">
        <f t="shared" si="3"/>
        <v>1003710</v>
      </c>
      <c r="N14" s="228" t="s">
        <v>205</v>
      </c>
      <c r="O14" s="339">
        <v>6187074</v>
      </c>
      <c r="P14" s="339">
        <v>41060</v>
      </c>
      <c r="Q14" s="339">
        <f t="shared" si="5"/>
        <v>6228134</v>
      </c>
    </row>
    <row r="15" spans="1:17" ht="21" customHeight="1" x14ac:dyDescent="0.25">
      <c r="A15" s="190" t="s">
        <v>23</v>
      </c>
      <c r="B15" s="164">
        <v>7</v>
      </c>
      <c r="C15" s="353">
        <v>1292358</v>
      </c>
      <c r="D15" s="345">
        <f t="shared" si="4"/>
        <v>86.85449387863116</v>
      </c>
      <c r="E15" s="352">
        <v>1122471</v>
      </c>
      <c r="F15" s="352"/>
      <c r="G15" s="352">
        <v>461707</v>
      </c>
      <c r="H15" s="167">
        <f t="shared" si="0"/>
        <v>47.647967217304483</v>
      </c>
      <c r="I15" s="364">
        <v>219994</v>
      </c>
      <c r="J15" s="328"/>
      <c r="K15" s="200">
        <f t="shared" si="1"/>
        <v>1754065</v>
      </c>
      <c r="L15" s="202">
        <f t="shared" si="2"/>
        <v>76.534506988053465</v>
      </c>
      <c r="M15" s="200">
        <f t="shared" si="3"/>
        <v>1342465</v>
      </c>
      <c r="N15" s="228" t="s">
        <v>206</v>
      </c>
      <c r="O15" s="339">
        <v>2147592</v>
      </c>
      <c r="P15" s="339">
        <v>1404703</v>
      </c>
      <c r="Q15" s="339">
        <f t="shared" si="5"/>
        <v>3552295</v>
      </c>
    </row>
    <row r="16" spans="1:17" s="204" customFormat="1" ht="21" customHeight="1" x14ac:dyDescent="0.25">
      <c r="A16" s="203" t="s">
        <v>6</v>
      </c>
      <c r="B16" s="164">
        <v>19</v>
      </c>
      <c r="C16" s="353">
        <v>1045103</v>
      </c>
      <c r="D16" s="345">
        <f t="shared" si="4"/>
        <v>90.661016186921287</v>
      </c>
      <c r="E16" s="352">
        <v>947501</v>
      </c>
      <c r="F16" s="352"/>
      <c r="G16" s="352">
        <v>598303</v>
      </c>
      <c r="H16" s="167">
        <f t="shared" si="0"/>
        <v>14.999924787273338</v>
      </c>
      <c r="I16" s="364">
        <v>89745</v>
      </c>
      <c r="J16" s="328"/>
      <c r="K16" s="200">
        <f t="shared" si="1"/>
        <v>1643406</v>
      </c>
      <c r="L16" s="202">
        <f t="shared" si="2"/>
        <v>63.115626935766336</v>
      </c>
      <c r="M16" s="200">
        <f t="shared" si="3"/>
        <v>1037246</v>
      </c>
      <c r="N16" s="228" t="s">
        <v>207</v>
      </c>
      <c r="O16" s="339">
        <v>1127894</v>
      </c>
      <c r="P16" s="339">
        <v>1354430</v>
      </c>
      <c r="Q16" s="339">
        <f t="shared" ref="Q16:Q25" si="6">SUM(O16:P16)</f>
        <v>2482324</v>
      </c>
    </row>
    <row r="17" spans="1:17" ht="21" customHeight="1" x14ac:dyDescent="0.25">
      <c r="A17" s="163" t="s">
        <v>7</v>
      </c>
      <c r="B17" s="164">
        <v>20</v>
      </c>
      <c r="C17" s="353">
        <v>867294</v>
      </c>
      <c r="D17" s="377">
        <f t="shared" si="4"/>
        <v>95.868413709768546</v>
      </c>
      <c r="E17" s="378">
        <v>831461</v>
      </c>
      <c r="F17" s="378"/>
      <c r="G17" s="378">
        <v>907248</v>
      </c>
      <c r="H17" s="379">
        <f t="shared" si="0"/>
        <v>11.264064511577871</v>
      </c>
      <c r="I17" s="364">
        <v>102193</v>
      </c>
      <c r="J17" s="328"/>
      <c r="K17" s="200">
        <f t="shared" si="1"/>
        <v>1774542</v>
      </c>
      <c r="L17" s="202">
        <f t="shared" si="2"/>
        <v>52.613801194899864</v>
      </c>
      <c r="M17" s="200">
        <f t="shared" si="3"/>
        <v>933654</v>
      </c>
      <c r="N17" s="228" t="s">
        <v>208</v>
      </c>
      <c r="O17" s="341">
        <v>1292358</v>
      </c>
      <c r="P17" s="341">
        <v>461707</v>
      </c>
      <c r="Q17" s="339">
        <f t="shared" si="6"/>
        <v>1754065</v>
      </c>
    </row>
    <row r="18" spans="1:17" ht="21" customHeight="1" x14ac:dyDescent="0.25">
      <c r="A18" s="163" t="s">
        <v>70</v>
      </c>
      <c r="B18" s="164">
        <v>11</v>
      </c>
      <c r="C18" s="353">
        <v>1180084</v>
      </c>
      <c r="D18" s="345">
        <f t="shared" si="4"/>
        <v>96.206625968998821</v>
      </c>
      <c r="E18" s="352">
        <v>1135319</v>
      </c>
      <c r="F18" s="352"/>
      <c r="G18" s="352">
        <v>770749</v>
      </c>
      <c r="H18" s="167">
        <f t="shared" si="0"/>
        <v>34.999980538411336</v>
      </c>
      <c r="I18" s="364">
        <v>269762</v>
      </c>
      <c r="J18" s="328"/>
      <c r="K18" s="200">
        <f t="shared" si="1"/>
        <v>1950833</v>
      </c>
      <c r="L18" s="202">
        <f t="shared" si="2"/>
        <v>72.024668436508918</v>
      </c>
      <c r="M18" s="200">
        <f t="shared" si="3"/>
        <v>1405081</v>
      </c>
      <c r="N18" s="228" t="s">
        <v>209</v>
      </c>
      <c r="O18" s="339">
        <v>1045103</v>
      </c>
      <c r="P18" s="339">
        <v>598303</v>
      </c>
      <c r="Q18" s="339">
        <f t="shared" si="6"/>
        <v>1643406</v>
      </c>
    </row>
    <row r="19" spans="1:17" s="188" customFormat="1" ht="21" customHeight="1" x14ac:dyDescent="0.25">
      <c r="A19" s="190" t="s">
        <v>127</v>
      </c>
      <c r="B19" s="164">
        <v>15</v>
      </c>
      <c r="C19" s="353">
        <v>799098</v>
      </c>
      <c r="D19" s="345">
        <f t="shared" si="4"/>
        <v>76.611754753484547</v>
      </c>
      <c r="E19" s="352">
        <v>612203</v>
      </c>
      <c r="F19" s="353"/>
      <c r="G19" s="352">
        <v>678212</v>
      </c>
      <c r="H19" s="167">
        <f t="shared" si="0"/>
        <v>0</v>
      </c>
      <c r="I19" s="362">
        <v>0</v>
      </c>
      <c r="J19" s="257"/>
      <c r="K19" s="200">
        <f t="shared" si="1"/>
        <v>1477310</v>
      </c>
      <c r="L19" s="202">
        <f t="shared" si="2"/>
        <v>41.44038827328049</v>
      </c>
      <c r="M19" s="200">
        <f t="shared" si="3"/>
        <v>612203</v>
      </c>
      <c r="N19" s="228" t="s">
        <v>210</v>
      </c>
      <c r="O19" s="339">
        <v>867294</v>
      </c>
      <c r="P19" s="339">
        <v>907248</v>
      </c>
      <c r="Q19" s="339">
        <f t="shared" si="6"/>
        <v>1774542</v>
      </c>
    </row>
    <row r="20" spans="1:17" ht="21" customHeight="1" x14ac:dyDescent="0.25">
      <c r="A20" s="163" t="s">
        <v>10</v>
      </c>
      <c r="B20" s="164">
        <v>12</v>
      </c>
      <c r="C20" s="353">
        <v>421756</v>
      </c>
      <c r="D20" s="345">
        <f t="shared" si="4"/>
        <v>92.852265290831667</v>
      </c>
      <c r="E20" s="352">
        <v>391610</v>
      </c>
      <c r="F20" s="352"/>
      <c r="G20" s="352">
        <v>621331</v>
      </c>
      <c r="H20" s="167">
        <f t="shared" si="0"/>
        <v>3.670024511894626</v>
      </c>
      <c r="I20" s="364">
        <v>22803</v>
      </c>
      <c r="J20" s="328"/>
      <c r="K20" s="200">
        <f t="shared" si="1"/>
        <v>1043087</v>
      </c>
      <c r="L20" s="202">
        <f t="shared" si="2"/>
        <v>39.729476064796124</v>
      </c>
      <c r="M20" s="200">
        <f t="shared" si="3"/>
        <v>414413</v>
      </c>
      <c r="N20" s="228" t="s">
        <v>211</v>
      </c>
      <c r="O20" s="339">
        <v>1180084</v>
      </c>
      <c r="P20" s="339">
        <v>770749</v>
      </c>
      <c r="Q20" s="339">
        <f t="shared" si="6"/>
        <v>1950833</v>
      </c>
    </row>
    <row r="21" spans="1:17" ht="21" customHeight="1" x14ac:dyDescent="0.25">
      <c r="A21" s="163" t="s">
        <v>11</v>
      </c>
      <c r="B21" s="164">
        <v>20</v>
      </c>
      <c r="C21" s="353">
        <v>1702948</v>
      </c>
      <c r="D21" s="345">
        <f t="shared" si="4"/>
        <v>99.156227905960719</v>
      </c>
      <c r="E21" s="352">
        <v>1688579</v>
      </c>
      <c r="F21" s="352"/>
      <c r="G21" s="352">
        <v>796520</v>
      </c>
      <c r="H21" s="167">
        <f t="shared" si="0"/>
        <v>0.83387736654446842</v>
      </c>
      <c r="I21" s="364">
        <v>6642</v>
      </c>
      <c r="J21" s="328"/>
      <c r="K21" s="200">
        <f t="shared" si="1"/>
        <v>2499468</v>
      </c>
      <c r="L21" s="202">
        <f t="shared" si="2"/>
        <v>67.823272792450226</v>
      </c>
      <c r="M21" s="200">
        <f t="shared" si="3"/>
        <v>1695221</v>
      </c>
      <c r="N21" s="228" t="s">
        <v>212</v>
      </c>
      <c r="O21" s="339">
        <v>799098</v>
      </c>
      <c r="P21" s="339">
        <v>678212</v>
      </c>
      <c r="Q21" s="339">
        <f t="shared" si="6"/>
        <v>1477310</v>
      </c>
    </row>
    <row r="22" spans="1:17" ht="21" customHeight="1" x14ac:dyDescent="0.25">
      <c r="A22" s="163" t="s">
        <v>12</v>
      </c>
      <c r="B22" s="164">
        <v>15</v>
      </c>
      <c r="C22" s="353">
        <v>1003267</v>
      </c>
      <c r="D22" s="345">
        <f t="shared" si="4"/>
        <v>98.330853102912783</v>
      </c>
      <c r="E22" s="352">
        <v>986521</v>
      </c>
      <c r="F22" s="352"/>
      <c r="G22" s="352">
        <v>291236</v>
      </c>
      <c r="H22" s="167">
        <f t="shared" si="0"/>
        <v>44.99993132717109</v>
      </c>
      <c r="I22" s="364">
        <v>131056</v>
      </c>
      <c r="J22" s="328"/>
      <c r="K22" s="200">
        <f t="shared" si="1"/>
        <v>1294503</v>
      </c>
      <c r="L22" s="202">
        <f t="shared" si="2"/>
        <v>86.332515258751812</v>
      </c>
      <c r="M22" s="200">
        <f t="shared" si="3"/>
        <v>1117577</v>
      </c>
      <c r="N22" s="228" t="s">
        <v>213</v>
      </c>
      <c r="O22" s="339">
        <v>421756</v>
      </c>
      <c r="P22" s="339">
        <v>621331</v>
      </c>
      <c r="Q22" s="339">
        <f t="shared" si="6"/>
        <v>1043087</v>
      </c>
    </row>
    <row r="23" spans="1:17" ht="21" customHeight="1" thickBot="1" x14ac:dyDescent="0.3">
      <c r="A23" s="170" t="s">
        <v>13</v>
      </c>
      <c r="B23" s="335">
        <v>17</v>
      </c>
      <c r="C23" s="358">
        <v>3079170</v>
      </c>
      <c r="D23" s="346">
        <f t="shared" si="4"/>
        <v>97.6797318757977</v>
      </c>
      <c r="E23" s="352">
        <v>3007725</v>
      </c>
      <c r="F23" s="355"/>
      <c r="G23" s="352">
        <v>584998</v>
      </c>
      <c r="H23" s="366">
        <f t="shared" si="0"/>
        <v>81.937545085624222</v>
      </c>
      <c r="I23" s="352">
        <v>479333</v>
      </c>
      <c r="J23" s="192"/>
      <c r="K23" s="200">
        <f t="shared" si="1"/>
        <v>3664168</v>
      </c>
      <c r="L23" s="202">
        <f t="shared" si="2"/>
        <v>95.166433416808403</v>
      </c>
      <c r="M23" s="200">
        <f t="shared" si="3"/>
        <v>3487058</v>
      </c>
      <c r="N23" s="230" t="s">
        <v>214</v>
      </c>
      <c r="O23" s="339">
        <v>1702948</v>
      </c>
      <c r="P23" s="339">
        <v>796520</v>
      </c>
      <c r="Q23" s="339">
        <f t="shared" si="6"/>
        <v>2499468</v>
      </c>
    </row>
    <row r="24" spans="1:17" ht="21.6" customHeight="1" thickTop="1" thickBot="1" x14ac:dyDescent="0.3">
      <c r="A24" s="171" t="s">
        <v>31</v>
      </c>
      <c r="B24" s="206">
        <f>SUM(B8:B23)</f>
        <v>269</v>
      </c>
      <c r="C24" s="359">
        <f>SUM(C8:C23)</f>
        <v>26850373</v>
      </c>
      <c r="D24" s="347">
        <f t="shared" si="4"/>
        <v>93.520142159663848</v>
      </c>
      <c r="E24" s="356">
        <f>SUM(E8:E23)</f>
        <v>25110507</v>
      </c>
      <c r="F24" s="356"/>
      <c r="G24" s="356">
        <f>SUM(G8:G23)</f>
        <v>12749291</v>
      </c>
      <c r="H24" s="347">
        <f>I24/G24*100</f>
        <v>16.030397298171327</v>
      </c>
      <c r="I24" s="356">
        <f>SUM(I8:I23)</f>
        <v>2043762</v>
      </c>
      <c r="J24" s="206"/>
      <c r="K24" s="206">
        <f>SUM(K8:K23)</f>
        <v>39599664</v>
      </c>
      <c r="L24" s="205">
        <f>M24/K24*100</f>
        <v>68.571968186396731</v>
      </c>
      <c r="M24" s="206">
        <f>SUM(M8:M23)</f>
        <v>27154269</v>
      </c>
      <c r="N24" s="231" t="s">
        <v>215</v>
      </c>
      <c r="O24" s="339">
        <v>1003267</v>
      </c>
      <c r="P24" s="339">
        <v>291236</v>
      </c>
      <c r="Q24" s="339">
        <f t="shared" si="6"/>
        <v>1294503</v>
      </c>
    </row>
    <row r="25" spans="1:17" ht="4.9000000000000004" customHeight="1" thickTop="1" thickBot="1" x14ac:dyDescent="0.3">
      <c r="A25" s="510" t="s">
        <v>276</v>
      </c>
      <c r="B25" s="510"/>
      <c r="C25" s="510"/>
      <c r="D25" s="510"/>
      <c r="E25" s="510"/>
      <c r="F25" s="510"/>
      <c r="G25" s="510"/>
      <c r="H25" s="510"/>
      <c r="I25" s="207"/>
      <c r="J25" s="207"/>
      <c r="K25" s="207"/>
      <c r="L25" s="208"/>
      <c r="M25" s="207"/>
      <c r="N25" s="214"/>
      <c r="O25" s="339">
        <v>3079170</v>
      </c>
      <c r="P25" s="339">
        <v>584998</v>
      </c>
      <c r="Q25" s="339">
        <f t="shared" si="6"/>
        <v>3664168</v>
      </c>
    </row>
    <row r="26" spans="1:17" ht="33" customHeight="1" thickTop="1" thickBot="1" x14ac:dyDescent="0.3">
      <c r="A26" s="511"/>
      <c r="B26" s="511"/>
      <c r="C26" s="511"/>
      <c r="D26" s="511"/>
      <c r="E26" s="511"/>
      <c r="F26" s="511"/>
      <c r="G26" s="511"/>
      <c r="H26" s="511"/>
      <c r="I26" s="509" t="s">
        <v>374</v>
      </c>
      <c r="J26" s="509"/>
      <c r="K26" s="509"/>
      <c r="L26" s="509"/>
      <c r="M26" s="509"/>
      <c r="N26" s="509"/>
      <c r="O26" s="342">
        <f>SUM(O10:O25)</f>
        <v>26850373</v>
      </c>
      <c r="P26" s="342">
        <f>SUM(P10:P25)</f>
        <v>12749291</v>
      </c>
      <c r="Q26" s="342">
        <f>SUM(O26:P26)</f>
        <v>39599664</v>
      </c>
    </row>
    <row r="27" spans="1:17" ht="22.9" customHeight="1" thickTop="1" x14ac:dyDescent="0.25">
      <c r="A27" s="491" t="s">
        <v>100</v>
      </c>
      <c r="B27" s="491"/>
      <c r="C27" s="491"/>
      <c r="D27" s="491"/>
      <c r="E27" s="492"/>
      <c r="F27" s="492"/>
      <c r="G27" s="492"/>
      <c r="H27" s="268"/>
      <c r="I27" s="268"/>
      <c r="K27" s="492" t="s">
        <v>361</v>
      </c>
      <c r="L27" s="492"/>
      <c r="M27" s="492"/>
      <c r="N27" s="492"/>
      <c r="P27" s="120"/>
      <c r="Q27" s="120"/>
    </row>
    <row r="28" spans="1:17" s="122" customFormat="1" ht="19.149999999999999" customHeight="1" x14ac:dyDescent="0.25">
      <c r="A28" s="484" t="s">
        <v>135</v>
      </c>
      <c r="B28" s="484"/>
      <c r="C28" s="484"/>
      <c r="D28" s="484"/>
      <c r="E28" s="488"/>
      <c r="F28" s="488"/>
      <c r="G28" s="488"/>
      <c r="H28" s="137"/>
      <c r="I28" s="488" t="s">
        <v>362</v>
      </c>
      <c r="J28" s="488"/>
      <c r="K28" s="488"/>
      <c r="L28" s="488"/>
      <c r="M28" s="488"/>
      <c r="N28" s="488"/>
    </row>
    <row r="29" spans="1:17" ht="13.15" customHeight="1" x14ac:dyDescent="0.25">
      <c r="A29" s="516"/>
      <c r="B29" s="516"/>
      <c r="C29" s="516"/>
      <c r="D29" s="516"/>
      <c r="E29" s="516"/>
      <c r="F29" s="516"/>
      <c r="G29" s="516"/>
      <c r="H29" s="177"/>
      <c r="I29" s="177"/>
      <c r="J29" s="155"/>
      <c r="K29" s="515"/>
      <c r="L29" s="515"/>
      <c r="M29" s="515"/>
      <c r="N29" s="515"/>
      <c r="O29" s="155"/>
    </row>
    <row r="30" spans="1:17" ht="20.45" customHeight="1" x14ac:dyDescent="0.25">
      <c r="A30" s="473" t="s">
        <v>78</v>
      </c>
      <c r="B30" s="473"/>
      <c r="C30" s="473"/>
      <c r="D30" s="473"/>
      <c r="E30" s="473"/>
      <c r="F30" s="473"/>
      <c r="G30" s="473"/>
      <c r="H30" s="123">
        <v>15</v>
      </c>
      <c r="I30" s="197"/>
      <c r="J30" s="197"/>
      <c r="K30" s="483" t="s">
        <v>277</v>
      </c>
      <c r="L30" s="483"/>
      <c r="M30" s="483"/>
      <c r="N30" s="483"/>
      <c r="O30" s="239"/>
    </row>
    <row r="33" spans="2:8" x14ac:dyDescent="0.25">
      <c r="H33" s="367"/>
    </row>
    <row r="34" spans="2:8" x14ac:dyDescent="0.25">
      <c r="B34" s="120" t="s">
        <v>2</v>
      </c>
      <c r="C34" s="458">
        <v>100</v>
      </c>
    </row>
    <row r="35" spans="2:8" x14ac:dyDescent="0.25">
      <c r="B35" s="120" t="s">
        <v>11</v>
      </c>
      <c r="C35" s="458">
        <v>99.156227905960719</v>
      </c>
    </row>
    <row r="36" spans="2:8" x14ac:dyDescent="0.25">
      <c r="B36" s="120" t="s">
        <v>21</v>
      </c>
      <c r="C36" s="458">
        <v>98.799998189774357</v>
      </c>
    </row>
    <row r="37" spans="2:8" x14ac:dyDescent="0.25">
      <c r="B37" s="120" t="s">
        <v>12</v>
      </c>
      <c r="C37" s="458">
        <v>98.330853102912783</v>
      </c>
    </row>
    <row r="38" spans="2:8" x14ac:dyDescent="0.25">
      <c r="B38" s="120" t="s">
        <v>13</v>
      </c>
      <c r="C38" s="458">
        <v>97.6797318757977</v>
      </c>
    </row>
    <row r="39" spans="2:8" x14ac:dyDescent="0.25">
      <c r="B39" s="120" t="s">
        <v>70</v>
      </c>
      <c r="C39" s="458">
        <v>96.206625968998821</v>
      </c>
    </row>
    <row r="40" spans="2:8" x14ac:dyDescent="0.25">
      <c r="B40" s="120" t="s">
        <v>7</v>
      </c>
      <c r="C40" s="458">
        <v>95.868413709768546</v>
      </c>
    </row>
    <row r="41" spans="2:8" x14ac:dyDescent="0.25">
      <c r="B41" s="120" t="s">
        <v>1</v>
      </c>
      <c r="C41" s="458">
        <v>93.383927153896437</v>
      </c>
    </row>
    <row r="42" spans="2:8" x14ac:dyDescent="0.25">
      <c r="B42" s="120" t="s">
        <v>10</v>
      </c>
      <c r="C42" s="458">
        <v>92.852265290831667</v>
      </c>
    </row>
    <row r="43" spans="2:8" x14ac:dyDescent="0.25">
      <c r="B43" s="120" t="s">
        <v>6</v>
      </c>
      <c r="C43" s="458">
        <v>90.661016186921287</v>
      </c>
    </row>
    <row r="44" spans="2:8" x14ac:dyDescent="0.25">
      <c r="B44" s="120" t="s">
        <v>15</v>
      </c>
      <c r="C44" s="458">
        <v>90.411608743127928</v>
      </c>
    </row>
    <row r="45" spans="2:8" x14ac:dyDescent="0.25">
      <c r="B45" s="120" t="s">
        <v>4</v>
      </c>
      <c r="C45" s="458">
        <v>88.989745490267708</v>
      </c>
    </row>
    <row r="46" spans="2:8" x14ac:dyDescent="0.25">
      <c r="B46" s="120" t="s">
        <v>23</v>
      </c>
      <c r="C46" s="458">
        <v>86.85449387863116</v>
      </c>
    </row>
    <row r="47" spans="2:8" x14ac:dyDescent="0.25">
      <c r="B47" s="120" t="s">
        <v>3</v>
      </c>
      <c r="C47" s="458">
        <v>82.506786055929723</v>
      </c>
    </row>
    <row r="48" spans="2:8" x14ac:dyDescent="0.25">
      <c r="B48" s="120" t="s">
        <v>22</v>
      </c>
      <c r="C48" s="458">
        <v>80.000018625511743</v>
      </c>
    </row>
    <row r="49" spans="2:3" x14ac:dyDescent="0.25">
      <c r="B49" s="120" t="s">
        <v>127</v>
      </c>
      <c r="C49" s="458">
        <v>76.611754753484547</v>
      </c>
    </row>
  </sheetData>
  <sortState xmlns:xlrd2="http://schemas.microsoft.com/office/spreadsheetml/2017/richdata2" ref="B34:C49">
    <sortCondition descending="1" ref="C34"/>
  </sortState>
  <mergeCells count="25">
    <mergeCell ref="K30:N30"/>
    <mergeCell ref="A28:D28"/>
    <mergeCell ref="K29:N29"/>
    <mergeCell ref="A29:G29"/>
    <mergeCell ref="A30:G30"/>
    <mergeCell ref="A27:D27"/>
    <mergeCell ref="E27:G27"/>
    <mergeCell ref="E28:G28"/>
    <mergeCell ref="K27:N27"/>
    <mergeCell ref="I28:N28"/>
    <mergeCell ref="A1:N1"/>
    <mergeCell ref="A2:N2"/>
    <mergeCell ref="B4:B6"/>
    <mergeCell ref="A4:A7"/>
    <mergeCell ref="C4:E4"/>
    <mergeCell ref="G4:I4"/>
    <mergeCell ref="K4:M4"/>
    <mergeCell ref="N4:N7"/>
    <mergeCell ref="F4:F5"/>
    <mergeCell ref="J4:J5"/>
    <mergeCell ref="P4:Q4"/>
    <mergeCell ref="O6:Q6"/>
    <mergeCell ref="O7:Q7"/>
    <mergeCell ref="I26:N26"/>
    <mergeCell ref="A25:H26"/>
  </mergeCells>
  <printOptions horizontalCentered="1"/>
  <pageMargins left="0.511811023622047" right="0.511811023622047" top="0.59055118110236204" bottom="0.196850393700787" header="0.31496062992126" footer="0.31496062992126"/>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K31"/>
  <sheetViews>
    <sheetView rightToLeft="1" view="pageBreakPreview" zoomScale="130" zoomScaleNormal="100" zoomScaleSheetLayoutView="130" workbookViewId="0">
      <selection activeCell="F24" sqref="F24"/>
    </sheetView>
  </sheetViews>
  <sheetFormatPr defaultColWidth="8.7109375" defaultRowHeight="15" x14ac:dyDescent="0.25"/>
  <cols>
    <col min="1" max="1" width="12.28515625" style="120" customWidth="1"/>
    <col min="2" max="2" width="13.140625" style="120" customWidth="1"/>
    <col min="3" max="3" width="13.28515625" style="120" customWidth="1"/>
    <col min="4" max="4" width="13.28515625" style="188" customWidth="1"/>
    <col min="5" max="5" width="11.28515625" style="120" customWidth="1"/>
    <col min="6" max="6" width="14.28515625" style="120" customWidth="1"/>
    <col min="7" max="7" width="13.28515625" style="120" customWidth="1"/>
    <col min="8" max="8" width="17.42578125" style="120" customWidth="1"/>
    <col min="9" max="9" width="17.28515625" style="120" customWidth="1"/>
    <col min="10" max="10" width="19.140625" style="120" customWidth="1"/>
    <col min="11" max="11" width="8.42578125" style="120" customWidth="1"/>
    <col min="12" max="16384" width="8.7109375" style="120"/>
  </cols>
  <sheetData>
    <row r="1" spans="1:11" ht="22.15" customHeight="1" x14ac:dyDescent="0.25">
      <c r="A1" s="519" t="s">
        <v>171</v>
      </c>
      <c r="B1" s="519"/>
      <c r="C1" s="519"/>
      <c r="D1" s="519"/>
      <c r="E1" s="519"/>
      <c r="F1" s="519"/>
      <c r="G1" s="519"/>
      <c r="H1" s="519"/>
      <c r="I1" s="519"/>
      <c r="J1" s="519"/>
    </row>
    <row r="2" spans="1:11" ht="19.149999999999999" customHeight="1" x14ac:dyDescent="0.25">
      <c r="A2" s="512" t="s">
        <v>233</v>
      </c>
      <c r="B2" s="518"/>
      <c r="C2" s="518"/>
      <c r="D2" s="518"/>
      <c r="E2" s="518"/>
      <c r="F2" s="518"/>
      <c r="G2" s="518"/>
      <c r="H2" s="518"/>
      <c r="I2" s="518"/>
      <c r="J2" s="518"/>
    </row>
    <row r="3" spans="1:11" ht="16.899999999999999" customHeight="1" thickBot="1" x14ac:dyDescent="0.3">
      <c r="A3" s="162" t="s">
        <v>56</v>
      </c>
      <c r="B3" s="128"/>
      <c r="C3" s="128"/>
      <c r="D3" s="116"/>
      <c r="E3" s="128"/>
      <c r="F3" s="128"/>
      <c r="G3" s="128"/>
      <c r="H3" s="128"/>
      <c r="I3" s="238"/>
      <c r="J3" s="209" t="s">
        <v>193</v>
      </c>
    </row>
    <row r="4" spans="1:11" ht="27" customHeight="1" thickTop="1" x14ac:dyDescent="0.25">
      <c r="A4" s="474" t="s">
        <v>0</v>
      </c>
      <c r="B4" s="478" t="s">
        <v>469</v>
      </c>
      <c r="C4" s="477" t="s">
        <v>266</v>
      </c>
      <c r="D4" s="477"/>
      <c r="E4" s="477"/>
      <c r="F4" s="478" t="s">
        <v>255</v>
      </c>
      <c r="G4" s="478" t="s">
        <v>257</v>
      </c>
      <c r="H4" s="477" t="s">
        <v>265</v>
      </c>
      <c r="I4" s="477"/>
      <c r="J4" s="485" t="s">
        <v>192</v>
      </c>
    </row>
    <row r="5" spans="1:11" ht="25.9" customHeight="1" x14ac:dyDescent="0.25">
      <c r="A5" s="475"/>
      <c r="B5" s="479"/>
      <c r="C5" s="482" t="s">
        <v>370</v>
      </c>
      <c r="D5" s="482"/>
      <c r="E5" s="482"/>
      <c r="F5" s="479"/>
      <c r="G5" s="479"/>
      <c r="H5" s="482" t="s">
        <v>264</v>
      </c>
      <c r="I5" s="482"/>
      <c r="J5" s="486"/>
    </row>
    <row r="6" spans="1:11" ht="39" customHeight="1" x14ac:dyDescent="0.25">
      <c r="A6" s="475"/>
      <c r="B6" s="479"/>
      <c r="C6" s="245" t="s">
        <v>258</v>
      </c>
      <c r="D6" s="245" t="s">
        <v>259</v>
      </c>
      <c r="E6" s="245" t="s">
        <v>261</v>
      </c>
      <c r="F6" s="479"/>
      <c r="G6" s="479"/>
      <c r="H6" s="245" t="s">
        <v>262</v>
      </c>
      <c r="I6" s="245" t="s">
        <v>263</v>
      </c>
      <c r="J6" s="486"/>
    </row>
    <row r="7" spans="1:11" ht="42" customHeight="1" x14ac:dyDescent="0.25">
      <c r="A7" s="476"/>
      <c r="B7" s="324" t="s">
        <v>367</v>
      </c>
      <c r="C7" s="325" t="s">
        <v>383</v>
      </c>
      <c r="D7" s="325" t="s">
        <v>260</v>
      </c>
      <c r="E7" s="325" t="s">
        <v>368</v>
      </c>
      <c r="F7" s="324" t="s">
        <v>371</v>
      </c>
      <c r="G7" s="324" t="s">
        <v>256</v>
      </c>
      <c r="H7" s="325" t="s">
        <v>372</v>
      </c>
      <c r="I7" s="325" t="s">
        <v>373</v>
      </c>
      <c r="J7" s="487"/>
    </row>
    <row r="8" spans="1:11" ht="22.15" customHeight="1" x14ac:dyDescent="0.25">
      <c r="A8" s="201" t="s">
        <v>1</v>
      </c>
      <c r="B8" s="360">
        <v>31</v>
      </c>
      <c r="C8" s="381">
        <v>919440</v>
      </c>
      <c r="D8" s="344">
        <v>280766.40000000002</v>
      </c>
      <c r="E8" s="384">
        <v>0</v>
      </c>
      <c r="F8" s="344">
        <f t="shared" ref="F8:F23" si="0">SUM(C8:E8)</f>
        <v>1200206.3999999999</v>
      </c>
      <c r="G8" s="380">
        <f>F8/365</f>
        <v>3288.2367123287668</v>
      </c>
      <c r="H8" s="385">
        <v>0</v>
      </c>
      <c r="I8" s="189">
        <f>H8*270</f>
        <v>0</v>
      </c>
      <c r="J8" s="227" t="s">
        <v>199</v>
      </c>
    </row>
    <row r="9" spans="1:11" ht="22.15" customHeight="1" x14ac:dyDescent="0.25">
      <c r="A9" s="163" t="s">
        <v>2</v>
      </c>
      <c r="B9" s="164">
        <v>12</v>
      </c>
      <c r="C9" s="345">
        <v>512432</v>
      </c>
      <c r="D9" s="345">
        <v>277860.8</v>
      </c>
      <c r="E9" s="384">
        <v>0</v>
      </c>
      <c r="F9" s="345">
        <f t="shared" si="0"/>
        <v>790292.8</v>
      </c>
      <c r="G9" s="380">
        <f t="shared" ref="G9:G24" si="1">F9/365</f>
        <v>2165.1857534246578</v>
      </c>
      <c r="H9" s="385">
        <v>0</v>
      </c>
      <c r="I9" s="189">
        <f t="shared" ref="I9:I24" si="2">H9*270</f>
        <v>0</v>
      </c>
      <c r="J9" s="228" t="s">
        <v>200</v>
      </c>
    </row>
    <row r="10" spans="1:11" ht="22.15" customHeight="1" x14ac:dyDescent="0.25">
      <c r="A10" s="170" t="s">
        <v>3</v>
      </c>
      <c r="B10" s="164">
        <v>22</v>
      </c>
      <c r="C10" s="346">
        <v>617163</v>
      </c>
      <c r="D10" s="346">
        <v>737099.20000000007</v>
      </c>
      <c r="E10" s="344">
        <v>29109</v>
      </c>
      <c r="F10" s="345">
        <f t="shared" si="0"/>
        <v>1383371.2000000002</v>
      </c>
      <c r="G10" s="380">
        <f t="shared" si="1"/>
        <v>3790.0580821917815</v>
      </c>
      <c r="H10" s="328">
        <v>12423</v>
      </c>
      <c r="I10" s="189">
        <f t="shared" si="2"/>
        <v>3354210</v>
      </c>
      <c r="J10" s="230" t="s">
        <v>201</v>
      </c>
    </row>
    <row r="11" spans="1:11" ht="22.15" customHeight="1" x14ac:dyDescent="0.25">
      <c r="A11" s="163" t="s">
        <v>15</v>
      </c>
      <c r="B11" s="164">
        <v>21</v>
      </c>
      <c r="C11" s="345">
        <v>646498</v>
      </c>
      <c r="D11" s="345">
        <v>2038648</v>
      </c>
      <c r="E11" s="344">
        <v>11141</v>
      </c>
      <c r="F11" s="344">
        <f t="shared" si="0"/>
        <v>2696287</v>
      </c>
      <c r="G11" s="380">
        <f t="shared" si="1"/>
        <v>7387.0876712328763</v>
      </c>
      <c r="H11" s="189">
        <v>22790</v>
      </c>
      <c r="I11" s="189">
        <f t="shared" si="2"/>
        <v>6153300</v>
      </c>
      <c r="J11" s="229" t="s">
        <v>202</v>
      </c>
    </row>
    <row r="12" spans="1:11" s="122" customFormat="1" ht="22.15" customHeight="1" x14ac:dyDescent="0.25">
      <c r="A12" s="163" t="s">
        <v>21</v>
      </c>
      <c r="B12" s="164">
        <v>15</v>
      </c>
      <c r="C12" s="345">
        <v>3835826</v>
      </c>
      <c r="D12" s="345">
        <v>46171.200000000004</v>
      </c>
      <c r="E12" s="384">
        <v>0</v>
      </c>
      <c r="F12" s="345">
        <f t="shared" si="0"/>
        <v>3881997.2</v>
      </c>
      <c r="G12" s="380">
        <f t="shared" si="1"/>
        <v>10635.608767123289</v>
      </c>
      <c r="H12" s="385">
        <v>0</v>
      </c>
      <c r="I12" s="189">
        <f t="shared" si="2"/>
        <v>0</v>
      </c>
      <c r="J12" s="228" t="s">
        <v>203</v>
      </c>
      <c r="K12" s="120"/>
    </row>
    <row r="13" spans="1:11" ht="22.15" customHeight="1" x14ac:dyDescent="0.25">
      <c r="A13" s="163" t="s">
        <v>22</v>
      </c>
      <c r="B13" s="164">
        <v>16</v>
      </c>
      <c r="C13" s="345">
        <v>610000</v>
      </c>
      <c r="D13" s="345">
        <v>176000</v>
      </c>
      <c r="E13" s="344">
        <v>9500</v>
      </c>
      <c r="F13" s="345">
        <f t="shared" si="0"/>
        <v>795500</v>
      </c>
      <c r="G13" s="380">
        <f t="shared" si="1"/>
        <v>2179.4520547945203</v>
      </c>
      <c r="H13" s="385">
        <v>0</v>
      </c>
      <c r="I13" s="189">
        <f t="shared" si="2"/>
        <v>0</v>
      </c>
      <c r="J13" s="228" t="s">
        <v>204</v>
      </c>
    </row>
    <row r="14" spans="1:11" ht="22.15" customHeight="1" x14ac:dyDescent="0.25">
      <c r="A14" s="163" t="s">
        <v>4</v>
      </c>
      <c r="B14" s="164">
        <v>16</v>
      </c>
      <c r="C14" s="345">
        <v>485759</v>
      </c>
      <c r="D14" s="345">
        <v>267523.20000000001</v>
      </c>
      <c r="E14" s="344">
        <v>106.4</v>
      </c>
      <c r="F14" s="345">
        <f t="shared" si="0"/>
        <v>753388.6</v>
      </c>
      <c r="G14" s="380">
        <f t="shared" si="1"/>
        <v>2064.0783561643834</v>
      </c>
      <c r="H14" s="385">
        <v>0</v>
      </c>
      <c r="I14" s="189">
        <f t="shared" si="2"/>
        <v>0</v>
      </c>
      <c r="J14" s="228" t="s">
        <v>205</v>
      </c>
    </row>
    <row r="15" spans="1:11" ht="22.15" customHeight="1" x14ac:dyDescent="0.25">
      <c r="A15" s="190" t="s">
        <v>5</v>
      </c>
      <c r="B15" s="164">
        <v>7</v>
      </c>
      <c r="C15" s="345">
        <v>1162540</v>
      </c>
      <c r="D15" s="345">
        <v>549086.4</v>
      </c>
      <c r="E15" s="344">
        <v>2291</v>
      </c>
      <c r="F15" s="345">
        <f t="shared" si="0"/>
        <v>1713917.4</v>
      </c>
      <c r="G15" s="380">
        <f t="shared" si="1"/>
        <v>4695.6641095890409</v>
      </c>
      <c r="H15" s="385">
        <v>0</v>
      </c>
      <c r="I15" s="189">
        <f t="shared" si="2"/>
        <v>0</v>
      </c>
      <c r="J15" s="228" t="s">
        <v>206</v>
      </c>
    </row>
    <row r="16" spans="1:11" ht="22.15" customHeight="1" x14ac:dyDescent="0.25">
      <c r="A16" s="163" t="s">
        <v>6</v>
      </c>
      <c r="B16" s="164">
        <v>19</v>
      </c>
      <c r="C16" s="382">
        <v>367967</v>
      </c>
      <c r="D16" s="382">
        <v>155848.79999999999</v>
      </c>
      <c r="E16" s="382">
        <v>5731</v>
      </c>
      <c r="F16" s="382">
        <f t="shared" si="0"/>
        <v>529546.80000000005</v>
      </c>
      <c r="G16" s="380">
        <f t="shared" si="1"/>
        <v>1450.8131506849315</v>
      </c>
      <c r="H16" s="386">
        <v>150</v>
      </c>
      <c r="I16" s="189">
        <f t="shared" si="2"/>
        <v>40500</v>
      </c>
      <c r="J16" s="228" t="s">
        <v>207</v>
      </c>
    </row>
    <row r="17" spans="1:11" ht="22.15" customHeight="1" x14ac:dyDescent="0.25">
      <c r="A17" s="163" t="s">
        <v>7</v>
      </c>
      <c r="B17" s="164">
        <v>20</v>
      </c>
      <c r="C17" s="345">
        <v>328180</v>
      </c>
      <c r="D17" s="345">
        <v>506664</v>
      </c>
      <c r="E17" s="345">
        <v>245</v>
      </c>
      <c r="F17" s="345">
        <f t="shared" si="0"/>
        <v>835089</v>
      </c>
      <c r="G17" s="380">
        <f t="shared" si="1"/>
        <v>2287.9150684931506</v>
      </c>
      <c r="H17" s="385">
        <v>0</v>
      </c>
      <c r="I17" s="189">
        <f t="shared" si="2"/>
        <v>0</v>
      </c>
      <c r="J17" s="228" t="s">
        <v>208</v>
      </c>
    </row>
    <row r="18" spans="1:11" ht="22.15" customHeight="1" x14ac:dyDescent="0.25">
      <c r="A18" s="163" t="s">
        <v>8</v>
      </c>
      <c r="B18" s="164">
        <v>11</v>
      </c>
      <c r="C18" s="345">
        <v>789167</v>
      </c>
      <c r="D18" s="345">
        <v>516136.00000000006</v>
      </c>
      <c r="E18" s="345">
        <v>1303</v>
      </c>
      <c r="F18" s="345">
        <f t="shared" si="0"/>
        <v>1306606</v>
      </c>
      <c r="G18" s="380">
        <f t="shared" si="1"/>
        <v>3579.7424657534248</v>
      </c>
      <c r="H18" s="328">
        <v>1900</v>
      </c>
      <c r="I18" s="189">
        <f t="shared" si="2"/>
        <v>513000</v>
      </c>
      <c r="J18" s="228" t="s">
        <v>209</v>
      </c>
    </row>
    <row r="19" spans="1:11" s="188" customFormat="1" ht="22.15" customHeight="1" x14ac:dyDescent="0.25">
      <c r="A19" s="190" t="s">
        <v>9</v>
      </c>
      <c r="B19" s="164">
        <v>15</v>
      </c>
      <c r="C19" s="345">
        <v>308336</v>
      </c>
      <c r="D19" s="345">
        <v>91105.600000000006</v>
      </c>
      <c r="E19" s="345">
        <v>195</v>
      </c>
      <c r="F19" s="345">
        <f t="shared" si="0"/>
        <v>399636.6</v>
      </c>
      <c r="G19" s="380">
        <f t="shared" si="1"/>
        <v>1094.894794520548</v>
      </c>
      <c r="H19" s="328">
        <v>2000</v>
      </c>
      <c r="I19" s="189">
        <f t="shared" si="2"/>
        <v>540000</v>
      </c>
      <c r="J19" s="228" t="s">
        <v>210</v>
      </c>
    </row>
    <row r="20" spans="1:11" ht="22.15" customHeight="1" x14ac:dyDescent="0.25">
      <c r="A20" s="163" t="s">
        <v>10</v>
      </c>
      <c r="B20" s="164">
        <v>12</v>
      </c>
      <c r="C20" s="345">
        <v>203524.1</v>
      </c>
      <c r="D20" s="382">
        <v>105550.40000000001</v>
      </c>
      <c r="E20" s="382">
        <v>1595</v>
      </c>
      <c r="F20" s="382">
        <f t="shared" si="0"/>
        <v>310669.5</v>
      </c>
      <c r="G20" s="380">
        <f t="shared" si="1"/>
        <v>851.14931506849314</v>
      </c>
      <c r="H20" s="328">
        <v>3150</v>
      </c>
      <c r="I20" s="189">
        <f t="shared" si="2"/>
        <v>850500</v>
      </c>
      <c r="J20" s="228" t="s">
        <v>211</v>
      </c>
    </row>
    <row r="21" spans="1:11" ht="22.15" customHeight="1" x14ac:dyDescent="0.25">
      <c r="A21" s="163" t="s">
        <v>11</v>
      </c>
      <c r="B21" s="164">
        <v>20</v>
      </c>
      <c r="C21" s="345">
        <v>856680</v>
      </c>
      <c r="D21" s="345">
        <v>74435.199999999997</v>
      </c>
      <c r="E21" s="345">
        <v>50</v>
      </c>
      <c r="F21" s="345">
        <f t="shared" si="0"/>
        <v>931165.2</v>
      </c>
      <c r="G21" s="380">
        <f t="shared" si="1"/>
        <v>2551.1375342465753</v>
      </c>
      <c r="H21" s="385">
        <v>0</v>
      </c>
      <c r="I21" s="189">
        <f>H21*270</f>
        <v>0</v>
      </c>
      <c r="J21" s="228" t="s">
        <v>212</v>
      </c>
      <c r="K21" s="191"/>
    </row>
    <row r="22" spans="1:11" ht="22.15" customHeight="1" x14ac:dyDescent="0.25">
      <c r="A22" s="163" t="s">
        <v>12</v>
      </c>
      <c r="B22" s="164">
        <v>15</v>
      </c>
      <c r="C22" s="345">
        <v>446288</v>
      </c>
      <c r="D22" s="345">
        <v>76423.199999999997</v>
      </c>
      <c r="E22" s="345">
        <v>45806</v>
      </c>
      <c r="F22" s="345">
        <f t="shared" si="0"/>
        <v>568517.19999999995</v>
      </c>
      <c r="G22" s="380">
        <f t="shared" si="1"/>
        <v>1557.5813698630136</v>
      </c>
      <c r="H22" s="385">
        <v>0</v>
      </c>
      <c r="I22" s="189">
        <f t="shared" si="2"/>
        <v>0</v>
      </c>
      <c r="J22" s="228" t="s">
        <v>213</v>
      </c>
      <c r="K22" s="191"/>
    </row>
    <row r="23" spans="1:11" ht="22.15" customHeight="1" thickBot="1" x14ac:dyDescent="0.3">
      <c r="A23" s="170" t="s">
        <v>13</v>
      </c>
      <c r="B23" s="335">
        <v>17</v>
      </c>
      <c r="C23" s="345">
        <v>1497780</v>
      </c>
      <c r="D23" s="345">
        <v>2164473.6</v>
      </c>
      <c r="E23" s="345">
        <v>30350</v>
      </c>
      <c r="F23" s="345">
        <f t="shared" si="0"/>
        <v>3692603.6</v>
      </c>
      <c r="G23" s="383">
        <f t="shared" si="1"/>
        <v>10116.722191780822</v>
      </c>
      <c r="H23" s="385">
        <v>0</v>
      </c>
      <c r="I23" s="189">
        <f t="shared" si="2"/>
        <v>0</v>
      </c>
      <c r="J23" s="230" t="s">
        <v>214</v>
      </c>
      <c r="K23" s="194"/>
    </row>
    <row r="24" spans="1:11" ht="21.6" customHeight="1" thickTop="1" thickBot="1" x14ac:dyDescent="0.3">
      <c r="A24" s="171" t="s">
        <v>31</v>
      </c>
      <c r="B24" s="195">
        <f>SUM(B8:B23)</f>
        <v>269</v>
      </c>
      <c r="C24" s="347">
        <f>SUM(C8:C23)</f>
        <v>13587580.1</v>
      </c>
      <c r="D24" s="347">
        <f>SUM(D8:D23)</f>
        <v>8063792</v>
      </c>
      <c r="E24" s="347">
        <f>SUM(E8:E23)</f>
        <v>137422.39999999999</v>
      </c>
      <c r="F24" s="347">
        <f>SUM(F8:F23)</f>
        <v>21788794.500000004</v>
      </c>
      <c r="G24" s="172">
        <f t="shared" si="1"/>
        <v>59695.327397260284</v>
      </c>
      <c r="H24" s="356">
        <f>SUM(H8:H23)</f>
        <v>42413</v>
      </c>
      <c r="I24" s="356">
        <f t="shared" si="2"/>
        <v>11451510</v>
      </c>
      <c r="J24" s="231" t="s">
        <v>215</v>
      </c>
      <c r="K24" s="194"/>
    </row>
    <row r="25" spans="1:11" ht="22.15" customHeight="1" thickTop="1" x14ac:dyDescent="0.25">
      <c r="A25" s="520" t="s">
        <v>72</v>
      </c>
      <c r="B25" s="520"/>
      <c r="C25" s="520"/>
      <c r="D25" s="520"/>
      <c r="E25" s="520"/>
      <c r="F25" s="196"/>
      <c r="G25" s="522" t="s">
        <v>369</v>
      </c>
      <c r="H25" s="522"/>
      <c r="I25" s="522"/>
      <c r="J25" s="522"/>
      <c r="K25" s="194"/>
    </row>
    <row r="26" spans="1:11" ht="24" customHeight="1" x14ac:dyDescent="0.25">
      <c r="A26" s="491" t="s">
        <v>100</v>
      </c>
      <c r="B26" s="491"/>
      <c r="C26" s="491"/>
      <c r="D26" s="491"/>
      <c r="E26" s="492"/>
      <c r="F26" s="492"/>
      <c r="G26" s="492"/>
      <c r="H26" s="492" t="s">
        <v>361</v>
      </c>
      <c r="I26" s="492"/>
      <c r="J26" s="492"/>
      <c r="K26" s="268"/>
    </row>
    <row r="27" spans="1:11" s="122" customFormat="1" ht="19.149999999999999" customHeight="1" x14ac:dyDescent="0.25">
      <c r="A27" s="484" t="s">
        <v>135</v>
      </c>
      <c r="B27" s="484"/>
      <c r="C27" s="484"/>
      <c r="D27" s="484"/>
      <c r="E27" s="488"/>
      <c r="F27" s="488"/>
      <c r="G27" s="488"/>
      <c r="H27" s="488" t="s">
        <v>362</v>
      </c>
      <c r="I27" s="488"/>
      <c r="J27" s="488"/>
      <c r="K27" s="137"/>
    </row>
    <row r="28" spans="1:11" s="122" customFormat="1" ht="10.9" customHeight="1" x14ac:dyDescent="0.25">
      <c r="A28" s="521"/>
      <c r="B28" s="521"/>
      <c r="C28" s="521"/>
      <c r="D28" s="521"/>
      <c r="E28" s="521"/>
      <c r="F28" s="521"/>
      <c r="G28" s="521"/>
      <c r="H28" s="521"/>
      <c r="I28" s="156"/>
      <c r="J28" s="191"/>
      <c r="K28" s="191"/>
    </row>
    <row r="29" spans="1:11" ht="18.75" customHeight="1" x14ac:dyDescent="0.25">
      <c r="A29" s="473" t="s">
        <v>78</v>
      </c>
      <c r="B29" s="473"/>
      <c r="C29" s="473"/>
      <c r="D29" s="473"/>
      <c r="E29" s="273"/>
      <c r="F29" s="123">
        <v>16</v>
      </c>
      <c r="G29" s="273"/>
      <c r="H29" s="197"/>
      <c r="I29" s="517" t="s">
        <v>277</v>
      </c>
      <c r="J29" s="517"/>
      <c r="K29" s="197"/>
    </row>
    <row r="31" spans="1:11" x14ac:dyDescent="0.25">
      <c r="D31" s="187"/>
    </row>
  </sheetData>
  <mergeCells count="22">
    <mergeCell ref="G25:J25"/>
    <mergeCell ref="A26:D26"/>
    <mergeCell ref="E26:G26"/>
    <mergeCell ref="E27:G27"/>
    <mergeCell ref="H26:J26"/>
    <mergeCell ref="H27:J27"/>
    <mergeCell ref="I29:J29"/>
    <mergeCell ref="A29:D29"/>
    <mergeCell ref="A2:J2"/>
    <mergeCell ref="J4:J7"/>
    <mergeCell ref="A1:J1"/>
    <mergeCell ref="C5:E5"/>
    <mergeCell ref="H5:I5"/>
    <mergeCell ref="B4:B6"/>
    <mergeCell ref="A4:A7"/>
    <mergeCell ref="H4:I4"/>
    <mergeCell ref="C4:E4"/>
    <mergeCell ref="F4:F6"/>
    <mergeCell ref="G4:G6"/>
    <mergeCell ref="A25:E25"/>
    <mergeCell ref="A28:H28"/>
    <mergeCell ref="A27:D27"/>
  </mergeCells>
  <printOptions horizontalCentered="1"/>
  <pageMargins left="0.511811023622047" right="0.511811023622047" top="0.59055118110236204" bottom="0" header="0.31496062992126" footer="0.31496062992126"/>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J31"/>
  <sheetViews>
    <sheetView rightToLeft="1" view="pageBreakPreview" zoomScaleSheetLayoutView="100" workbookViewId="0">
      <selection activeCell="B8" sqref="B8"/>
    </sheetView>
  </sheetViews>
  <sheetFormatPr defaultColWidth="9" defaultRowHeight="15" x14ac:dyDescent="0.25"/>
  <cols>
    <col min="1" max="1" width="13.28515625" style="120" customWidth="1"/>
    <col min="2" max="2" width="13.140625" style="120" customWidth="1"/>
    <col min="3" max="3" width="14.7109375" style="120" customWidth="1"/>
    <col min="4" max="4" width="12.85546875" style="120" customWidth="1"/>
    <col min="5" max="5" width="17.85546875" style="120" customWidth="1"/>
    <col min="6" max="6" width="12.7109375" style="120" customWidth="1"/>
    <col min="7" max="7" width="12.7109375" style="188" customWidth="1"/>
    <col min="8" max="8" width="12.7109375" style="120" customWidth="1"/>
    <col min="9" max="9" width="11.140625" style="120" customWidth="1"/>
    <col min="10" max="10" width="20.28515625" style="120" customWidth="1"/>
    <col min="11" max="16384" width="9" style="120"/>
  </cols>
  <sheetData>
    <row r="1" spans="1:10" ht="23.45" customHeight="1" x14ac:dyDescent="0.25">
      <c r="A1" s="489" t="s">
        <v>172</v>
      </c>
      <c r="B1" s="489"/>
      <c r="C1" s="489"/>
      <c r="D1" s="489"/>
      <c r="E1" s="489"/>
      <c r="F1" s="489"/>
      <c r="G1" s="489"/>
      <c r="H1" s="489"/>
      <c r="I1" s="489"/>
      <c r="J1" s="489"/>
    </row>
    <row r="2" spans="1:10" ht="19.899999999999999" customHeight="1" x14ac:dyDescent="0.25">
      <c r="A2" s="490" t="s">
        <v>365</v>
      </c>
      <c r="B2" s="490"/>
      <c r="C2" s="490"/>
      <c r="D2" s="490"/>
      <c r="E2" s="490"/>
      <c r="F2" s="490"/>
      <c r="G2" s="490"/>
      <c r="H2" s="490"/>
      <c r="I2" s="490"/>
      <c r="J2" s="490"/>
    </row>
    <row r="3" spans="1:10" ht="21.75" customHeight="1" thickBot="1" x14ac:dyDescent="0.3">
      <c r="A3" s="162" t="s">
        <v>57</v>
      </c>
      <c r="B3" s="128"/>
      <c r="C3" s="128"/>
      <c r="D3" s="128"/>
      <c r="E3" s="128"/>
      <c r="F3" s="128"/>
      <c r="G3" s="116"/>
      <c r="H3" s="128"/>
      <c r="I3" s="209"/>
      <c r="J3" s="209" t="s">
        <v>225</v>
      </c>
    </row>
    <row r="4" spans="1:10" ht="23.45" customHeight="1" thickTop="1" x14ac:dyDescent="0.25">
      <c r="A4" s="474" t="s">
        <v>0</v>
      </c>
      <c r="B4" s="477" t="s">
        <v>74</v>
      </c>
      <c r="C4" s="477"/>
      <c r="D4" s="477"/>
      <c r="E4" s="478" t="s">
        <v>274</v>
      </c>
      <c r="F4" s="477" t="s">
        <v>275</v>
      </c>
      <c r="G4" s="477"/>
      <c r="H4" s="477"/>
      <c r="I4" s="478" t="s">
        <v>234</v>
      </c>
      <c r="J4" s="485" t="s">
        <v>192</v>
      </c>
    </row>
    <row r="5" spans="1:10" ht="20.45" customHeight="1" x14ac:dyDescent="0.25">
      <c r="A5" s="475"/>
      <c r="B5" s="482" t="s">
        <v>512</v>
      </c>
      <c r="C5" s="482"/>
      <c r="D5" s="482"/>
      <c r="E5" s="479"/>
      <c r="F5" s="482" t="s">
        <v>366</v>
      </c>
      <c r="G5" s="482"/>
      <c r="H5" s="482"/>
      <c r="I5" s="479"/>
      <c r="J5" s="486"/>
    </row>
    <row r="6" spans="1:10" ht="29.45" customHeight="1" x14ac:dyDescent="0.25">
      <c r="A6" s="475"/>
      <c r="B6" s="246" t="s">
        <v>258</v>
      </c>
      <c r="C6" s="246" t="s">
        <v>271</v>
      </c>
      <c r="D6" s="246" t="s">
        <v>261</v>
      </c>
      <c r="E6" s="480" t="s">
        <v>273</v>
      </c>
      <c r="F6" s="246" t="s">
        <v>270</v>
      </c>
      <c r="G6" s="246" t="s">
        <v>271</v>
      </c>
      <c r="H6" s="246" t="s">
        <v>261</v>
      </c>
      <c r="I6" s="480" t="s">
        <v>215</v>
      </c>
      <c r="J6" s="486"/>
    </row>
    <row r="7" spans="1:10" ht="25.15" customHeight="1" x14ac:dyDescent="0.25">
      <c r="A7" s="476"/>
      <c r="B7" s="325" t="s">
        <v>383</v>
      </c>
      <c r="C7" s="323" t="s">
        <v>260</v>
      </c>
      <c r="D7" s="323" t="s">
        <v>272</v>
      </c>
      <c r="E7" s="481"/>
      <c r="F7" s="325" t="s">
        <v>383</v>
      </c>
      <c r="G7" s="323" t="s">
        <v>260</v>
      </c>
      <c r="H7" s="323" t="s">
        <v>272</v>
      </c>
      <c r="I7" s="481"/>
      <c r="J7" s="487"/>
    </row>
    <row r="8" spans="1:10" ht="24.95" customHeight="1" x14ac:dyDescent="0.25">
      <c r="A8" s="327" t="s">
        <v>1</v>
      </c>
      <c r="B8" s="472">
        <v>919440</v>
      </c>
      <c r="C8" s="472">
        <v>280766.40000000002</v>
      </c>
      <c r="D8" s="390">
        <v>0</v>
      </c>
      <c r="E8" s="266">
        <f t="shared" ref="E8:E24" si="0">SUM(B8:D8)</f>
        <v>1200206.3999999999</v>
      </c>
      <c r="F8" s="387">
        <f>B8/E8*100</f>
        <v>76.606823626336279</v>
      </c>
      <c r="G8" s="469">
        <f>C8/E8*100</f>
        <v>23.393176373663735</v>
      </c>
      <c r="H8" s="390">
        <v>0</v>
      </c>
      <c r="I8" s="202">
        <f t="shared" ref="I8:I24" si="1">SUM(F8:H8)</f>
        <v>100.00000000000001</v>
      </c>
      <c r="J8" s="227" t="s">
        <v>199</v>
      </c>
    </row>
    <row r="9" spans="1:10" ht="24.95" customHeight="1" x14ac:dyDescent="0.25">
      <c r="A9" s="180" t="s">
        <v>2</v>
      </c>
      <c r="B9" s="165">
        <v>512432</v>
      </c>
      <c r="C9" s="165">
        <v>277860.8</v>
      </c>
      <c r="D9" s="165">
        <v>0</v>
      </c>
      <c r="E9" s="179">
        <f t="shared" si="0"/>
        <v>790292.8</v>
      </c>
      <c r="F9" s="388">
        <f t="shared" ref="F9:F23" si="2">B9/E9*100</f>
        <v>64.840778000255099</v>
      </c>
      <c r="G9" s="470">
        <f t="shared" ref="G9:G23" si="3">C9/E9*100</f>
        <v>35.159221999744901</v>
      </c>
      <c r="H9" s="165">
        <v>0</v>
      </c>
      <c r="I9" s="167">
        <f t="shared" si="1"/>
        <v>100</v>
      </c>
      <c r="J9" s="228" t="s">
        <v>200</v>
      </c>
    </row>
    <row r="10" spans="1:10" ht="24.95" customHeight="1" x14ac:dyDescent="0.25">
      <c r="A10" s="178" t="s">
        <v>3</v>
      </c>
      <c r="B10" s="165">
        <v>617163</v>
      </c>
      <c r="C10" s="165">
        <v>737099.20000000007</v>
      </c>
      <c r="D10" s="165">
        <v>29109</v>
      </c>
      <c r="E10" s="179">
        <f t="shared" si="0"/>
        <v>1383371.2000000002</v>
      </c>
      <c r="F10" s="388">
        <f t="shared" si="2"/>
        <v>44.612971558176135</v>
      </c>
      <c r="G10" s="470">
        <f t="shared" si="3"/>
        <v>53.282820981093138</v>
      </c>
      <c r="H10" s="388">
        <f t="shared" ref="H10:H23" si="4">D10/E10*100</f>
        <v>2.1042074607307133</v>
      </c>
      <c r="I10" s="167">
        <f t="shared" si="1"/>
        <v>100</v>
      </c>
      <c r="J10" s="228" t="s">
        <v>201</v>
      </c>
    </row>
    <row r="11" spans="1:10" ht="24.95" customHeight="1" x14ac:dyDescent="0.25">
      <c r="A11" s="178" t="s">
        <v>15</v>
      </c>
      <c r="B11" s="165">
        <v>646498</v>
      </c>
      <c r="C11" s="166">
        <v>2038648</v>
      </c>
      <c r="D11" s="166">
        <v>11141</v>
      </c>
      <c r="E11" s="179">
        <f t="shared" si="0"/>
        <v>2696287</v>
      </c>
      <c r="F11" s="388">
        <f t="shared" si="2"/>
        <v>23.977343658149149</v>
      </c>
      <c r="G11" s="470">
        <f t="shared" si="3"/>
        <v>75.609458488654951</v>
      </c>
      <c r="H11" s="388">
        <f t="shared" si="4"/>
        <v>0.41319785319589497</v>
      </c>
      <c r="I11" s="167">
        <f t="shared" si="1"/>
        <v>100</v>
      </c>
      <c r="J11" s="229" t="s">
        <v>202</v>
      </c>
    </row>
    <row r="12" spans="1:10" s="122" customFormat="1" ht="24.95" customHeight="1" x14ac:dyDescent="0.25">
      <c r="A12" s="178" t="s">
        <v>21</v>
      </c>
      <c r="B12" s="165">
        <v>3835826</v>
      </c>
      <c r="C12" s="165">
        <v>46171.200000000004</v>
      </c>
      <c r="D12" s="165">
        <v>0</v>
      </c>
      <c r="E12" s="179">
        <f t="shared" si="0"/>
        <v>3881997.2</v>
      </c>
      <c r="F12" s="388">
        <f t="shared" si="2"/>
        <v>98.810632836108169</v>
      </c>
      <c r="G12" s="470">
        <f t="shared" si="3"/>
        <v>1.1893671638918235</v>
      </c>
      <c r="H12" s="165">
        <v>0</v>
      </c>
      <c r="I12" s="167">
        <f t="shared" si="1"/>
        <v>100</v>
      </c>
      <c r="J12" s="228" t="s">
        <v>203</v>
      </c>
    </row>
    <row r="13" spans="1:10" ht="24.95" customHeight="1" x14ac:dyDescent="0.25">
      <c r="A13" s="178" t="s">
        <v>22</v>
      </c>
      <c r="B13" s="166">
        <v>610000</v>
      </c>
      <c r="C13" s="166">
        <v>176000</v>
      </c>
      <c r="D13" s="166">
        <v>9500</v>
      </c>
      <c r="E13" s="179">
        <f t="shared" si="0"/>
        <v>795500</v>
      </c>
      <c r="F13" s="388">
        <f t="shared" si="2"/>
        <v>76.681332495285986</v>
      </c>
      <c r="G13" s="470">
        <f t="shared" si="3"/>
        <v>22.124450031426775</v>
      </c>
      <c r="H13" s="388">
        <f t="shared" si="4"/>
        <v>1.1942174732872406</v>
      </c>
      <c r="I13" s="167">
        <f t="shared" si="1"/>
        <v>100</v>
      </c>
      <c r="J13" s="228" t="s">
        <v>204</v>
      </c>
    </row>
    <row r="14" spans="1:10" ht="24.95" customHeight="1" x14ac:dyDescent="0.25">
      <c r="A14" s="180" t="s">
        <v>4</v>
      </c>
      <c r="B14" s="165">
        <v>485759</v>
      </c>
      <c r="C14" s="165">
        <v>267523.20000000001</v>
      </c>
      <c r="D14" s="165">
        <v>106.4</v>
      </c>
      <c r="E14" s="179">
        <f t="shared" si="0"/>
        <v>753388.6</v>
      </c>
      <c r="F14" s="388">
        <f t="shared" si="2"/>
        <v>64.476553003323929</v>
      </c>
      <c r="G14" s="470">
        <f t="shared" si="3"/>
        <v>35.509324138963613</v>
      </c>
      <c r="H14" s="388">
        <f t="shared" si="4"/>
        <v>1.4122857712474016E-2</v>
      </c>
      <c r="I14" s="167">
        <f t="shared" si="1"/>
        <v>100.00000000000001</v>
      </c>
      <c r="J14" s="228" t="s">
        <v>205</v>
      </c>
    </row>
    <row r="15" spans="1:10" ht="24.95" customHeight="1" x14ac:dyDescent="0.25">
      <c r="A15" s="178" t="s">
        <v>5</v>
      </c>
      <c r="B15" s="165">
        <v>1162540</v>
      </c>
      <c r="C15" s="165">
        <v>549086.4</v>
      </c>
      <c r="D15" s="165">
        <v>2291</v>
      </c>
      <c r="E15" s="179">
        <f t="shared" si="0"/>
        <v>1713917.4</v>
      </c>
      <c r="F15" s="388">
        <f t="shared" si="2"/>
        <v>67.829406481315843</v>
      </c>
      <c r="G15" s="470">
        <f t="shared" si="3"/>
        <v>32.036923132935115</v>
      </c>
      <c r="H15" s="388">
        <f t="shared" si="4"/>
        <v>0.13367038574904486</v>
      </c>
      <c r="I15" s="167">
        <f t="shared" si="1"/>
        <v>100</v>
      </c>
      <c r="J15" s="228" t="s">
        <v>206</v>
      </c>
    </row>
    <row r="16" spans="1:10" ht="24.95" customHeight="1" x14ac:dyDescent="0.25">
      <c r="A16" s="178" t="s">
        <v>6</v>
      </c>
      <c r="B16" s="169">
        <v>367967</v>
      </c>
      <c r="C16" s="169">
        <v>155848.79999999999</v>
      </c>
      <c r="D16" s="169">
        <v>5731</v>
      </c>
      <c r="E16" s="179">
        <f t="shared" si="0"/>
        <v>529546.80000000005</v>
      </c>
      <c r="F16" s="388">
        <f t="shared" si="2"/>
        <v>69.487153921050975</v>
      </c>
      <c r="G16" s="470">
        <f t="shared" si="3"/>
        <v>29.43059990165175</v>
      </c>
      <c r="H16" s="388">
        <f t="shared" si="4"/>
        <v>1.0822461772972662</v>
      </c>
      <c r="I16" s="167">
        <f t="shared" si="1"/>
        <v>99.999999999999986</v>
      </c>
      <c r="J16" s="228" t="s">
        <v>207</v>
      </c>
    </row>
    <row r="17" spans="1:10" s="181" customFormat="1" ht="24.95" customHeight="1" x14ac:dyDescent="0.25">
      <c r="A17" s="178" t="s">
        <v>7</v>
      </c>
      <c r="B17" s="166">
        <v>328180</v>
      </c>
      <c r="C17" s="166">
        <v>506664</v>
      </c>
      <c r="D17" s="166">
        <v>245</v>
      </c>
      <c r="E17" s="179">
        <f t="shared" si="0"/>
        <v>835089</v>
      </c>
      <c r="F17" s="388">
        <f t="shared" si="2"/>
        <v>39.298805277042327</v>
      </c>
      <c r="G17" s="470">
        <f t="shared" si="3"/>
        <v>60.671856532656996</v>
      </c>
      <c r="H17" s="388">
        <f t="shared" si="4"/>
        <v>2.9338190300674537E-2</v>
      </c>
      <c r="I17" s="167">
        <f t="shared" si="1"/>
        <v>100</v>
      </c>
      <c r="J17" s="228" t="s">
        <v>208</v>
      </c>
    </row>
    <row r="18" spans="1:10" ht="24.95" customHeight="1" x14ac:dyDescent="0.25">
      <c r="A18" s="178" t="s">
        <v>8</v>
      </c>
      <c r="B18" s="165">
        <v>789167</v>
      </c>
      <c r="C18" s="165">
        <v>516136.00000000006</v>
      </c>
      <c r="D18" s="165">
        <v>1303</v>
      </c>
      <c r="E18" s="179">
        <f t="shared" si="0"/>
        <v>1306606</v>
      </c>
      <c r="F18" s="388">
        <f t="shared" si="2"/>
        <v>60.398237877370839</v>
      </c>
      <c r="G18" s="470">
        <f t="shared" si="3"/>
        <v>39.502038104830383</v>
      </c>
      <c r="H18" s="388">
        <f t="shared" si="4"/>
        <v>9.972401779878555E-2</v>
      </c>
      <c r="I18" s="167">
        <f t="shared" si="1"/>
        <v>100.00000000000001</v>
      </c>
      <c r="J18" s="228" t="s">
        <v>209</v>
      </c>
    </row>
    <row r="19" spans="1:10" ht="24.95" customHeight="1" x14ac:dyDescent="0.25">
      <c r="A19" s="178" t="s">
        <v>9</v>
      </c>
      <c r="B19" s="165">
        <v>308336</v>
      </c>
      <c r="C19" s="165">
        <v>91105.600000000006</v>
      </c>
      <c r="D19" s="165">
        <v>195</v>
      </c>
      <c r="E19" s="179">
        <f t="shared" si="0"/>
        <v>399636.6</v>
      </c>
      <c r="F19" s="388">
        <f t="shared" si="2"/>
        <v>77.154094494848579</v>
      </c>
      <c r="G19" s="470">
        <f t="shared" si="3"/>
        <v>22.797111175502945</v>
      </c>
      <c r="H19" s="388">
        <f t="shared" si="4"/>
        <v>4.8794329648485651E-2</v>
      </c>
      <c r="I19" s="167">
        <f t="shared" si="1"/>
        <v>100.00000000000001</v>
      </c>
      <c r="J19" s="228" t="s">
        <v>210</v>
      </c>
    </row>
    <row r="20" spans="1:10" ht="24.95" customHeight="1" x14ac:dyDescent="0.25">
      <c r="A20" s="178" t="s">
        <v>10</v>
      </c>
      <c r="B20" s="165">
        <v>203524.1</v>
      </c>
      <c r="C20" s="169">
        <v>105550.40000000001</v>
      </c>
      <c r="D20" s="169">
        <v>1595</v>
      </c>
      <c r="E20" s="179">
        <f t="shared" si="0"/>
        <v>310669.5</v>
      </c>
      <c r="F20" s="388">
        <f t="shared" si="2"/>
        <v>65.511451880535418</v>
      </c>
      <c r="G20" s="470">
        <f t="shared" si="3"/>
        <v>33.975140784660226</v>
      </c>
      <c r="H20" s="388">
        <f t="shared" si="4"/>
        <v>0.51340733480434997</v>
      </c>
      <c r="I20" s="167">
        <f t="shared" si="1"/>
        <v>100</v>
      </c>
      <c r="J20" s="228" t="s">
        <v>211</v>
      </c>
    </row>
    <row r="21" spans="1:10" ht="24.95" customHeight="1" x14ac:dyDescent="0.25">
      <c r="A21" s="178" t="s">
        <v>11</v>
      </c>
      <c r="B21" s="165">
        <v>856680</v>
      </c>
      <c r="C21" s="165">
        <v>74435.199999999997</v>
      </c>
      <c r="D21" s="165">
        <v>50</v>
      </c>
      <c r="E21" s="179">
        <f t="shared" si="0"/>
        <v>931165.2</v>
      </c>
      <c r="F21" s="388">
        <f t="shared" si="2"/>
        <v>92.000860856913462</v>
      </c>
      <c r="G21" s="470">
        <f t="shared" si="3"/>
        <v>7.9937695266103157</v>
      </c>
      <c r="H21" s="388">
        <f t="shared" si="4"/>
        <v>5.3696164762171098E-3</v>
      </c>
      <c r="I21" s="167">
        <f t="shared" si="1"/>
        <v>100</v>
      </c>
      <c r="J21" s="228" t="s">
        <v>212</v>
      </c>
    </row>
    <row r="22" spans="1:10" ht="24.95" customHeight="1" x14ac:dyDescent="0.25">
      <c r="A22" s="178" t="s">
        <v>12</v>
      </c>
      <c r="B22" s="165">
        <v>446288</v>
      </c>
      <c r="C22" s="165">
        <v>76423.199999999997</v>
      </c>
      <c r="D22" s="165">
        <v>45806</v>
      </c>
      <c r="E22" s="179">
        <f t="shared" si="0"/>
        <v>568517.19999999995</v>
      </c>
      <c r="F22" s="388">
        <f t="shared" si="2"/>
        <v>78.500351440554482</v>
      </c>
      <c r="G22" s="470">
        <f t="shared" si="3"/>
        <v>13.442548440047197</v>
      </c>
      <c r="H22" s="388">
        <f t="shared" si="4"/>
        <v>8.0571001193983243</v>
      </c>
      <c r="I22" s="167">
        <f t="shared" si="1"/>
        <v>100.00000000000001</v>
      </c>
      <c r="J22" s="228" t="s">
        <v>213</v>
      </c>
    </row>
    <row r="23" spans="1:10" ht="24.95" customHeight="1" thickBot="1" x14ac:dyDescent="0.3">
      <c r="A23" s="182" t="s">
        <v>13</v>
      </c>
      <c r="B23" s="165">
        <v>1497780</v>
      </c>
      <c r="C23" s="166">
        <v>2164473.6</v>
      </c>
      <c r="D23" s="166">
        <v>30350</v>
      </c>
      <c r="E23" s="183">
        <f t="shared" si="0"/>
        <v>3692603.6</v>
      </c>
      <c r="F23" s="389">
        <f t="shared" si="2"/>
        <v>40.561624323823978</v>
      </c>
      <c r="G23" s="471">
        <f t="shared" si="3"/>
        <v>58.616462379010848</v>
      </c>
      <c r="H23" s="389">
        <f t="shared" si="4"/>
        <v>0.82191329716517636</v>
      </c>
      <c r="I23" s="167">
        <f t="shared" si="1"/>
        <v>100.00000000000001</v>
      </c>
      <c r="J23" s="230" t="s">
        <v>214</v>
      </c>
    </row>
    <row r="24" spans="1:10" ht="21.6" customHeight="1" thickTop="1" thickBot="1" x14ac:dyDescent="0.3">
      <c r="A24" s="184" t="s">
        <v>31</v>
      </c>
      <c r="B24" s="185">
        <f>SUM(B8:B23)</f>
        <v>13587580.1</v>
      </c>
      <c r="C24" s="185">
        <f>SUM(C8:C23)</f>
        <v>8063792</v>
      </c>
      <c r="D24" s="185">
        <f>SUM(D8:D23)</f>
        <v>137422.39999999999</v>
      </c>
      <c r="E24" s="185">
        <f t="shared" si="0"/>
        <v>21788794.5</v>
      </c>
      <c r="F24" s="186">
        <f t="shared" ref="F24" si="5">B24/E24*100</f>
        <v>62.360403187978108</v>
      </c>
      <c r="G24" s="186">
        <f t="shared" ref="G24" si="6">C24/E24*100</f>
        <v>37.008894640775104</v>
      </c>
      <c r="H24" s="186">
        <f t="shared" ref="H24" si="7">D24/E24*100</f>
        <v>0.63070217124678463</v>
      </c>
      <c r="I24" s="186">
        <f t="shared" si="1"/>
        <v>100</v>
      </c>
      <c r="J24" s="231" t="s">
        <v>215</v>
      </c>
    </row>
    <row r="25" spans="1:10" ht="3.6" customHeight="1" thickTop="1" x14ac:dyDescent="0.25">
      <c r="A25" s="121"/>
      <c r="B25" s="121"/>
      <c r="C25" s="121"/>
      <c r="D25" s="121"/>
      <c r="E25" s="121"/>
      <c r="F25" s="121"/>
      <c r="G25" s="121"/>
      <c r="H25" s="121"/>
      <c r="I25" s="121"/>
    </row>
    <row r="26" spans="1:10" ht="26.45" customHeight="1" x14ac:dyDescent="0.25">
      <c r="A26" s="491" t="s">
        <v>100</v>
      </c>
      <c r="B26" s="491"/>
      <c r="C26" s="491"/>
      <c r="D26" s="491"/>
      <c r="E26" s="268"/>
      <c r="F26" s="268"/>
      <c r="G26" s="492" t="s">
        <v>361</v>
      </c>
      <c r="H26" s="492"/>
      <c r="I26" s="492"/>
      <c r="J26" s="492"/>
    </row>
    <row r="27" spans="1:10" s="122" customFormat="1" ht="13.15" customHeight="1" x14ac:dyDescent="0.25">
      <c r="A27" s="484" t="s">
        <v>135</v>
      </c>
      <c r="B27" s="484"/>
      <c r="C27" s="484"/>
      <c r="D27" s="484"/>
      <c r="E27" s="137"/>
      <c r="F27" s="137"/>
      <c r="G27" s="488" t="s">
        <v>362</v>
      </c>
      <c r="H27" s="488"/>
      <c r="I27" s="488"/>
      <c r="J27" s="488"/>
    </row>
    <row r="28" spans="1:10" s="122" customFormat="1" ht="5.45" customHeight="1" x14ac:dyDescent="0.25">
      <c r="A28" s="121"/>
      <c r="B28" s="121"/>
      <c r="C28" s="121"/>
      <c r="D28" s="121"/>
      <c r="E28" s="121"/>
      <c r="F28" s="121"/>
      <c r="G28" s="121"/>
      <c r="H28" s="121"/>
      <c r="I28" s="121"/>
    </row>
    <row r="29" spans="1:10" ht="16.149999999999999" customHeight="1" x14ac:dyDescent="0.25">
      <c r="A29" s="473" t="s">
        <v>78</v>
      </c>
      <c r="B29" s="473"/>
      <c r="C29" s="473"/>
      <c r="D29" s="473"/>
      <c r="E29" s="473"/>
      <c r="F29" s="123">
        <v>17</v>
      </c>
      <c r="G29" s="483" t="s">
        <v>277</v>
      </c>
      <c r="H29" s="483"/>
      <c r="I29" s="483"/>
      <c r="J29" s="483"/>
    </row>
    <row r="30" spans="1:10" ht="14.45" customHeight="1" x14ac:dyDescent="0.25">
      <c r="B30" s="242"/>
      <c r="C30" s="242"/>
      <c r="D30" s="242"/>
      <c r="E30" s="242"/>
      <c r="F30" s="242"/>
      <c r="G30" s="242"/>
    </row>
    <row r="31" spans="1:10" x14ac:dyDescent="0.25">
      <c r="G31" s="187"/>
    </row>
  </sheetData>
  <mergeCells count="18">
    <mergeCell ref="A1:J1"/>
    <mergeCell ref="I4:I5"/>
    <mergeCell ref="I6:I7"/>
    <mergeCell ref="A2:J2"/>
    <mergeCell ref="A26:D26"/>
    <mergeCell ref="G26:J26"/>
    <mergeCell ref="A29:E29"/>
    <mergeCell ref="A4:A7"/>
    <mergeCell ref="B4:D4"/>
    <mergeCell ref="F4:H4"/>
    <mergeCell ref="E4:E5"/>
    <mergeCell ref="E6:E7"/>
    <mergeCell ref="F5:H5"/>
    <mergeCell ref="B5:D5"/>
    <mergeCell ref="G29:J29"/>
    <mergeCell ref="A27:D27"/>
    <mergeCell ref="J4:J7"/>
    <mergeCell ref="G27:J27"/>
  </mergeCells>
  <printOptions horizontalCentered="1"/>
  <pageMargins left="0.511811023622047" right="0.511811023622047" top="0.59055118110236204" bottom="0.196850393700787" header="0.31496062992126" footer="0.31496062992126"/>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R61"/>
  <sheetViews>
    <sheetView rightToLeft="1" view="pageBreakPreview" zoomScaleSheetLayoutView="100" workbookViewId="0">
      <selection activeCell="J1" sqref="J1:S1048576"/>
    </sheetView>
  </sheetViews>
  <sheetFormatPr defaultColWidth="8.7109375" defaultRowHeight="15" x14ac:dyDescent="0.25"/>
  <cols>
    <col min="1" max="1" width="9.85546875" style="120" customWidth="1"/>
    <col min="2" max="2" width="15.42578125" style="120" customWidth="1"/>
    <col min="3" max="3" width="15.85546875" style="120" customWidth="1"/>
    <col min="4" max="4" width="15.5703125" style="120" customWidth="1"/>
    <col min="5" max="5" width="16.7109375" style="120" customWidth="1"/>
    <col min="6" max="6" width="17.140625" style="120" customWidth="1"/>
    <col min="7" max="7" width="16.85546875" style="120" customWidth="1"/>
    <col min="8" max="8" width="18" style="120" customWidth="1"/>
    <col min="9" max="9" width="8.7109375" style="120"/>
    <col min="10" max="19" width="0" style="120" hidden="1" customWidth="1"/>
    <col min="20" max="16384" width="8.7109375" style="120"/>
  </cols>
  <sheetData>
    <row r="1" spans="1:18" ht="19.149999999999999" customHeight="1" x14ac:dyDescent="0.25">
      <c r="A1" s="519" t="s">
        <v>173</v>
      </c>
      <c r="B1" s="519"/>
      <c r="C1" s="519"/>
      <c r="D1" s="519"/>
      <c r="E1" s="519"/>
      <c r="F1" s="519"/>
      <c r="G1" s="519"/>
      <c r="H1" s="519"/>
    </row>
    <row r="2" spans="1:18" ht="15.6" customHeight="1" x14ac:dyDescent="0.25">
      <c r="A2" s="512" t="s">
        <v>195</v>
      </c>
      <c r="B2" s="512"/>
      <c r="C2" s="512"/>
      <c r="D2" s="512"/>
      <c r="E2" s="512"/>
      <c r="F2" s="512"/>
      <c r="G2" s="512"/>
      <c r="H2" s="512"/>
      <c r="I2" s="274"/>
      <c r="J2" s="274"/>
      <c r="K2" s="274"/>
    </row>
    <row r="3" spans="1:18" ht="21.6" customHeight="1" thickBot="1" x14ac:dyDescent="0.3">
      <c r="A3" s="220" t="s">
        <v>128</v>
      </c>
      <c r="B3" s="221"/>
      <c r="C3" s="221"/>
      <c r="D3" s="222"/>
      <c r="E3" s="221"/>
      <c r="F3" s="221"/>
      <c r="G3" s="222"/>
      <c r="H3" s="222" t="s">
        <v>194</v>
      </c>
    </row>
    <row r="4" spans="1:18" ht="45.6" customHeight="1" thickTop="1" x14ac:dyDescent="0.25">
      <c r="A4" s="524" t="s">
        <v>0</v>
      </c>
      <c r="B4" s="129" t="s">
        <v>129</v>
      </c>
      <c r="C4" s="129" t="s">
        <v>130</v>
      </c>
      <c r="D4" s="129" t="s">
        <v>116</v>
      </c>
      <c r="E4" s="129" t="s">
        <v>131</v>
      </c>
      <c r="F4" s="129" t="s">
        <v>132</v>
      </c>
      <c r="G4" s="129" t="s">
        <v>133</v>
      </c>
      <c r="H4" s="485" t="s">
        <v>192</v>
      </c>
    </row>
    <row r="5" spans="1:18" ht="54.6" customHeight="1" x14ac:dyDescent="0.25">
      <c r="A5" s="525"/>
      <c r="B5" s="218" t="s">
        <v>218</v>
      </c>
      <c r="C5" s="218" t="s">
        <v>219</v>
      </c>
      <c r="D5" s="218" t="s">
        <v>220</v>
      </c>
      <c r="E5" s="218" t="s">
        <v>221</v>
      </c>
      <c r="F5" s="218" t="s">
        <v>364</v>
      </c>
      <c r="G5" s="218" t="s">
        <v>363</v>
      </c>
      <c r="H5" s="487"/>
    </row>
    <row r="6" spans="1:18" ht="24.95" customHeight="1" x14ac:dyDescent="0.25">
      <c r="A6" s="163" t="s">
        <v>1</v>
      </c>
      <c r="B6" s="164">
        <v>2158675</v>
      </c>
      <c r="C6" s="165">
        <v>919440</v>
      </c>
      <c r="D6" s="165">
        <f>C6/365</f>
        <v>2519.0136986301368</v>
      </c>
      <c r="E6" s="256">
        <f>C6*1000</f>
        <v>919440000</v>
      </c>
      <c r="F6" s="165">
        <f>E6/365</f>
        <v>2519013.6986301369</v>
      </c>
      <c r="G6" s="132">
        <f>F6/B6</f>
        <v>1.1669258682433146</v>
      </c>
      <c r="H6" s="227" t="s">
        <v>199</v>
      </c>
      <c r="L6" s="120" t="s">
        <v>507</v>
      </c>
      <c r="M6" s="120" t="s">
        <v>508</v>
      </c>
      <c r="N6" s="120" t="s">
        <v>509</v>
      </c>
    </row>
    <row r="7" spans="1:18" ht="24.95" customHeight="1" x14ac:dyDescent="0.25">
      <c r="A7" s="163" t="s">
        <v>2</v>
      </c>
      <c r="B7" s="164">
        <v>1521861</v>
      </c>
      <c r="C7" s="165">
        <v>512432</v>
      </c>
      <c r="D7" s="165">
        <f t="shared" ref="D7:D22" si="0">C7/365</f>
        <v>1403.9232876712329</v>
      </c>
      <c r="E7" s="256">
        <f t="shared" ref="E7:E22" si="1">C7*1000</f>
        <v>512432000</v>
      </c>
      <c r="F7" s="165">
        <f t="shared" ref="F7:F22" si="2">E7/365</f>
        <v>1403923.2876712328</v>
      </c>
      <c r="G7" s="132">
        <f t="shared" ref="G7:G22" si="3">F7/B7</f>
        <v>0.92250428105538729</v>
      </c>
      <c r="H7" s="228" t="s">
        <v>200</v>
      </c>
      <c r="K7" s="120" t="s">
        <v>1</v>
      </c>
      <c r="L7" s="120">
        <v>2519013.6986301369</v>
      </c>
      <c r="M7" s="458">
        <f>L7/1000</f>
        <v>2519.0136986301368</v>
      </c>
      <c r="N7" s="458">
        <f>M7/1000</f>
        <v>2.5190136986301366</v>
      </c>
      <c r="Q7" s="120" t="s">
        <v>1</v>
      </c>
      <c r="R7" s="457">
        <v>2.5190136986301366</v>
      </c>
    </row>
    <row r="8" spans="1:18" ht="24.95" customHeight="1" x14ac:dyDescent="0.25">
      <c r="A8" s="163" t="s">
        <v>3</v>
      </c>
      <c r="B8" s="164">
        <v>1093861</v>
      </c>
      <c r="C8" s="165">
        <v>617163</v>
      </c>
      <c r="D8" s="165">
        <f t="shared" si="0"/>
        <v>1690.8575342465754</v>
      </c>
      <c r="E8" s="256">
        <f t="shared" si="1"/>
        <v>617163000</v>
      </c>
      <c r="F8" s="165">
        <f t="shared" si="2"/>
        <v>1690857.5342465753</v>
      </c>
      <c r="G8" s="132">
        <f t="shared" si="3"/>
        <v>1.5457700148799303</v>
      </c>
      <c r="H8" s="228" t="s">
        <v>201</v>
      </c>
      <c r="K8" s="120" t="s">
        <v>2</v>
      </c>
      <c r="L8" s="120">
        <v>1403923.2876712328</v>
      </c>
      <c r="M8" s="458">
        <f t="shared" ref="M8:N22" si="4">L8/1000</f>
        <v>1403.9232876712329</v>
      </c>
      <c r="N8" s="458">
        <f t="shared" si="4"/>
        <v>1.4039232876712329</v>
      </c>
      <c r="Q8" s="120" t="s">
        <v>2</v>
      </c>
      <c r="R8" s="457">
        <v>1.4039232876712329</v>
      </c>
    </row>
    <row r="9" spans="1:18" s="122" customFormat="1" ht="24.95" customHeight="1" x14ac:dyDescent="0.25">
      <c r="A9" s="163" t="s">
        <v>134</v>
      </c>
      <c r="B9" s="164">
        <v>1500341</v>
      </c>
      <c r="C9" s="165">
        <v>646498</v>
      </c>
      <c r="D9" s="165">
        <f t="shared" si="0"/>
        <v>1771.2273972602741</v>
      </c>
      <c r="E9" s="256">
        <f t="shared" si="1"/>
        <v>646498000</v>
      </c>
      <c r="F9" s="165">
        <f t="shared" si="2"/>
        <v>1771227.397260274</v>
      </c>
      <c r="G9" s="132">
        <f t="shared" si="3"/>
        <v>1.1805498864993185</v>
      </c>
      <c r="H9" s="229" t="s">
        <v>202</v>
      </c>
      <c r="K9" s="122" t="s">
        <v>3</v>
      </c>
      <c r="L9" s="122">
        <v>1690857.5342465753</v>
      </c>
      <c r="M9" s="458">
        <f t="shared" si="4"/>
        <v>1690.8575342465754</v>
      </c>
      <c r="N9" s="458">
        <f t="shared" si="4"/>
        <v>1.6908575342465755</v>
      </c>
      <c r="Q9" s="122" t="s">
        <v>3</v>
      </c>
      <c r="R9" s="459">
        <v>1.6908575342465755</v>
      </c>
    </row>
    <row r="10" spans="1:18" ht="24.95" customHeight="1" x14ac:dyDescent="0.25">
      <c r="A10" s="163" t="s">
        <v>21</v>
      </c>
      <c r="B10" s="168">
        <v>6112829</v>
      </c>
      <c r="C10" s="165">
        <v>3835826</v>
      </c>
      <c r="D10" s="165">
        <f t="shared" si="0"/>
        <v>10509.112328767123</v>
      </c>
      <c r="E10" s="256">
        <f t="shared" si="1"/>
        <v>3835826000</v>
      </c>
      <c r="F10" s="165">
        <f t="shared" si="2"/>
        <v>10509112.328767123</v>
      </c>
      <c r="G10" s="132">
        <f t="shared" si="3"/>
        <v>1.7191896466868488</v>
      </c>
      <c r="H10" s="228" t="s">
        <v>203</v>
      </c>
      <c r="K10" s="120" t="s">
        <v>134</v>
      </c>
      <c r="L10" s="120">
        <v>1771227.397260274</v>
      </c>
      <c r="M10" s="458">
        <f t="shared" si="4"/>
        <v>1771.2273972602741</v>
      </c>
      <c r="N10" s="458">
        <f t="shared" si="4"/>
        <v>1.7712273972602741</v>
      </c>
      <c r="Q10" s="120" t="s">
        <v>134</v>
      </c>
      <c r="R10" s="457">
        <v>1.7712273972602741</v>
      </c>
    </row>
    <row r="11" spans="1:18" ht="24.95" customHeight="1" x14ac:dyDescent="0.25">
      <c r="A11" s="163" t="s">
        <v>22</v>
      </c>
      <c r="B11" s="164">
        <v>1718074</v>
      </c>
      <c r="C11" s="165">
        <v>610000</v>
      </c>
      <c r="D11" s="165">
        <f t="shared" si="0"/>
        <v>1671.2328767123288</v>
      </c>
      <c r="E11" s="256">
        <f t="shared" si="1"/>
        <v>610000000</v>
      </c>
      <c r="F11" s="165">
        <f t="shared" si="2"/>
        <v>1671232.8767123288</v>
      </c>
      <c r="G11" s="132">
        <f t="shared" si="3"/>
        <v>0.9727362597375484</v>
      </c>
      <c r="H11" s="228" t="s">
        <v>204</v>
      </c>
      <c r="K11" s="120" t="s">
        <v>21</v>
      </c>
      <c r="L11" s="120">
        <v>10509112.328767123</v>
      </c>
      <c r="M11" s="458">
        <f t="shared" si="4"/>
        <v>10509.112328767123</v>
      </c>
      <c r="N11" s="458">
        <f t="shared" si="4"/>
        <v>10.509112328767124</v>
      </c>
      <c r="Q11" s="120" t="s">
        <v>21</v>
      </c>
      <c r="R11" s="457">
        <v>10.509112328767124</v>
      </c>
    </row>
    <row r="12" spans="1:18" ht="24.95" customHeight="1" x14ac:dyDescent="0.25">
      <c r="A12" s="163" t="s">
        <v>4</v>
      </c>
      <c r="B12" s="164">
        <v>1003710</v>
      </c>
      <c r="C12" s="165">
        <v>485759</v>
      </c>
      <c r="D12" s="165">
        <f t="shared" si="0"/>
        <v>1330.8465753424657</v>
      </c>
      <c r="E12" s="256">
        <f t="shared" si="1"/>
        <v>485759000</v>
      </c>
      <c r="F12" s="165">
        <f t="shared" si="2"/>
        <v>1330846.5753424657</v>
      </c>
      <c r="G12" s="132">
        <f t="shared" si="3"/>
        <v>1.3259273847450614</v>
      </c>
      <c r="H12" s="228" t="s">
        <v>205</v>
      </c>
      <c r="K12" s="120" t="s">
        <v>22</v>
      </c>
      <c r="L12" s="120">
        <v>1671232.8767123288</v>
      </c>
      <c r="M12" s="458">
        <f t="shared" si="4"/>
        <v>1671.2328767123288</v>
      </c>
      <c r="N12" s="458">
        <f t="shared" si="4"/>
        <v>1.6712328767123288</v>
      </c>
      <c r="Q12" s="120" t="s">
        <v>22</v>
      </c>
      <c r="R12" s="457">
        <v>1.6712328767123288</v>
      </c>
    </row>
    <row r="13" spans="1:18" ht="24.95" customHeight="1" x14ac:dyDescent="0.25">
      <c r="A13" s="163" t="s">
        <v>23</v>
      </c>
      <c r="B13" s="164">
        <v>1342465</v>
      </c>
      <c r="C13" s="165">
        <v>1162540</v>
      </c>
      <c r="D13" s="165">
        <f t="shared" si="0"/>
        <v>3185.0410958904108</v>
      </c>
      <c r="E13" s="256">
        <f t="shared" si="1"/>
        <v>1162540000</v>
      </c>
      <c r="F13" s="165">
        <f t="shared" si="2"/>
        <v>3185041.0958904112</v>
      </c>
      <c r="G13" s="132">
        <f t="shared" si="3"/>
        <v>2.3725319437679278</v>
      </c>
      <c r="H13" s="228" t="s">
        <v>206</v>
      </c>
      <c r="K13" s="120" t="s">
        <v>4</v>
      </c>
      <c r="L13" s="120">
        <v>1330846.5753424657</v>
      </c>
      <c r="M13" s="458">
        <f t="shared" si="4"/>
        <v>1330.8465753424657</v>
      </c>
      <c r="N13" s="458">
        <f t="shared" si="4"/>
        <v>1.3308465753424656</v>
      </c>
      <c r="Q13" s="120" t="s">
        <v>4</v>
      </c>
      <c r="R13" s="457">
        <v>1.3308465753424656</v>
      </c>
    </row>
    <row r="14" spans="1:18" ht="24.95" customHeight="1" x14ac:dyDescent="0.25">
      <c r="A14" s="163" t="s">
        <v>6</v>
      </c>
      <c r="B14" s="168">
        <v>1037246</v>
      </c>
      <c r="C14" s="169">
        <v>367967</v>
      </c>
      <c r="D14" s="165">
        <f t="shared" si="0"/>
        <v>1008.1287671232876</v>
      </c>
      <c r="E14" s="256">
        <f t="shared" si="1"/>
        <v>367967000</v>
      </c>
      <c r="F14" s="165">
        <f t="shared" si="2"/>
        <v>1008128.7671232877</v>
      </c>
      <c r="G14" s="132">
        <f t="shared" si="3"/>
        <v>0.97192832474002089</v>
      </c>
      <c r="H14" s="228" t="s">
        <v>207</v>
      </c>
      <c r="K14" s="120" t="s">
        <v>23</v>
      </c>
      <c r="L14" s="120">
        <v>3185041.0958904112</v>
      </c>
      <c r="M14" s="458">
        <f t="shared" si="4"/>
        <v>3185.0410958904113</v>
      </c>
      <c r="N14" s="458">
        <f t="shared" si="4"/>
        <v>3.1850410958904112</v>
      </c>
      <c r="Q14" s="120" t="s">
        <v>23</v>
      </c>
      <c r="R14" s="457">
        <v>3.1850410958904112</v>
      </c>
    </row>
    <row r="15" spans="1:18" ht="24.95" customHeight="1" x14ac:dyDescent="0.25">
      <c r="A15" s="163" t="s">
        <v>7</v>
      </c>
      <c r="B15" s="164">
        <v>974986</v>
      </c>
      <c r="C15" s="165">
        <v>328180</v>
      </c>
      <c r="D15" s="165">
        <f t="shared" si="0"/>
        <v>899.1232876712329</v>
      </c>
      <c r="E15" s="256">
        <f t="shared" si="1"/>
        <v>328180000</v>
      </c>
      <c r="F15" s="165">
        <f t="shared" si="2"/>
        <v>899123.28767123283</v>
      </c>
      <c r="G15" s="132">
        <f t="shared" si="3"/>
        <v>0.92219097266138472</v>
      </c>
      <c r="H15" s="228" t="s">
        <v>208</v>
      </c>
      <c r="K15" s="120" t="s">
        <v>6</v>
      </c>
      <c r="L15" s="120">
        <v>1008128.7671232877</v>
      </c>
      <c r="M15" s="458">
        <f t="shared" si="4"/>
        <v>1008.1287671232876</v>
      </c>
      <c r="N15" s="458">
        <f t="shared" si="4"/>
        <v>1.0081287671232877</v>
      </c>
      <c r="Q15" s="120" t="s">
        <v>6</v>
      </c>
      <c r="R15" s="457">
        <v>1.0081287671232877</v>
      </c>
    </row>
    <row r="16" spans="1:18" ht="24.95" customHeight="1" x14ac:dyDescent="0.25">
      <c r="A16" s="163" t="s">
        <v>8</v>
      </c>
      <c r="B16" s="164">
        <v>1405081</v>
      </c>
      <c r="C16" s="165">
        <v>789167</v>
      </c>
      <c r="D16" s="165">
        <f t="shared" si="0"/>
        <v>2162.1013698630136</v>
      </c>
      <c r="E16" s="256">
        <f t="shared" si="1"/>
        <v>789167000</v>
      </c>
      <c r="F16" s="165">
        <f t="shared" si="2"/>
        <v>2162101.3698630137</v>
      </c>
      <c r="G16" s="132">
        <f t="shared" si="3"/>
        <v>1.538773472748556</v>
      </c>
      <c r="H16" s="228" t="s">
        <v>209</v>
      </c>
      <c r="K16" s="120" t="s">
        <v>7</v>
      </c>
      <c r="L16" s="120">
        <v>899123.28767123283</v>
      </c>
      <c r="M16" s="458">
        <f t="shared" si="4"/>
        <v>899.12328767123279</v>
      </c>
      <c r="N16" s="458">
        <f t="shared" si="4"/>
        <v>0.89912328767123284</v>
      </c>
      <c r="Q16" s="120" t="s">
        <v>7</v>
      </c>
      <c r="R16" s="457">
        <v>0.89912328767123284</v>
      </c>
    </row>
    <row r="17" spans="1:18" s="122" customFormat="1" ht="24.95" customHeight="1" x14ac:dyDescent="0.25">
      <c r="A17" s="163" t="s">
        <v>127</v>
      </c>
      <c r="B17" s="164">
        <v>612203</v>
      </c>
      <c r="C17" s="165">
        <v>308336</v>
      </c>
      <c r="D17" s="165">
        <f t="shared" si="0"/>
        <v>844.75616438356167</v>
      </c>
      <c r="E17" s="256">
        <f t="shared" si="1"/>
        <v>308336000</v>
      </c>
      <c r="F17" s="165">
        <f t="shared" si="2"/>
        <v>844756.1643835617</v>
      </c>
      <c r="G17" s="132">
        <f t="shared" si="3"/>
        <v>1.3798628304395137</v>
      </c>
      <c r="H17" s="228" t="s">
        <v>210</v>
      </c>
      <c r="K17" s="122" t="s">
        <v>8</v>
      </c>
      <c r="L17" s="122">
        <v>2162101.3698630137</v>
      </c>
      <c r="M17" s="458">
        <f t="shared" si="4"/>
        <v>2162.1013698630136</v>
      </c>
      <c r="N17" s="458">
        <f t="shared" si="4"/>
        <v>2.1621013698630134</v>
      </c>
      <c r="Q17" s="122" t="s">
        <v>8</v>
      </c>
      <c r="R17" s="459">
        <v>2.1621013698630134</v>
      </c>
    </row>
    <row r="18" spans="1:18" ht="24.95" customHeight="1" x14ac:dyDescent="0.25">
      <c r="A18" s="163" t="s">
        <v>10</v>
      </c>
      <c r="B18" s="164">
        <v>414413</v>
      </c>
      <c r="C18" s="165">
        <v>203524.1</v>
      </c>
      <c r="D18" s="165">
        <f t="shared" si="0"/>
        <v>557.60027397260274</v>
      </c>
      <c r="E18" s="256">
        <f t="shared" si="1"/>
        <v>203524100</v>
      </c>
      <c r="F18" s="165">
        <f t="shared" si="2"/>
        <v>557600.27397260279</v>
      </c>
      <c r="G18" s="132">
        <f t="shared" si="3"/>
        <v>1.3455182968985113</v>
      </c>
      <c r="H18" s="228" t="s">
        <v>211</v>
      </c>
      <c r="K18" s="120" t="s">
        <v>127</v>
      </c>
      <c r="L18" s="120">
        <v>844756.1643835617</v>
      </c>
      <c r="M18" s="458">
        <f t="shared" si="4"/>
        <v>844.75616438356167</v>
      </c>
      <c r="N18" s="458">
        <f t="shared" si="4"/>
        <v>0.84475616438356171</v>
      </c>
      <c r="Q18" s="120" t="s">
        <v>127</v>
      </c>
      <c r="R18" s="457">
        <v>0.84475616438356171</v>
      </c>
    </row>
    <row r="19" spans="1:18" ht="24.95" customHeight="1" x14ac:dyDescent="0.25">
      <c r="A19" s="163" t="s">
        <v>11</v>
      </c>
      <c r="B19" s="164">
        <v>1695221</v>
      </c>
      <c r="C19" s="165">
        <v>856680</v>
      </c>
      <c r="D19" s="165">
        <f t="shared" si="0"/>
        <v>2347.0684931506848</v>
      </c>
      <c r="E19" s="256">
        <f t="shared" si="1"/>
        <v>856680000</v>
      </c>
      <c r="F19" s="165">
        <f t="shared" si="2"/>
        <v>2347068.493150685</v>
      </c>
      <c r="G19" s="132">
        <f t="shared" si="3"/>
        <v>1.3845206572775379</v>
      </c>
      <c r="H19" s="228" t="s">
        <v>212</v>
      </c>
      <c r="K19" s="120" t="s">
        <v>10</v>
      </c>
      <c r="L19" s="120">
        <v>557600.27397260279</v>
      </c>
      <c r="M19" s="458">
        <f t="shared" si="4"/>
        <v>557.60027397260285</v>
      </c>
      <c r="N19" s="458">
        <f t="shared" si="4"/>
        <v>0.55760027397260281</v>
      </c>
      <c r="Q19" s="120" t="s">
        <v>10</v>
      </c>
      <c r="R19" s="457">
        <v>0.55760027397260281</v>
      </c>
    </row>
    <row r="20" spans="1:18" ht="24.95" customHeight="1" x14ac:dyDescent="0.25">
      <c r="A20" s="163" t="s">
        <v>12</v>
      </c>
      <c r="B20" s="164">
        <v>1117577</v>
      </c>
      <c r="C20" s="165">
        <v>446288</v>
      </c>
      <c r="D20" s="165">
        <f t="shared" si="0"/>
        <v>1222.7068493150684</v>
      </c>
      <c r="E20" s="256">
        <f t="shared" si="1"/>
        <v>446288000</v>
      </c>
      <c r="F20" s="165">
        <f t="shared" si="2"/>
        <v>1222706.8493150685</v>
      </c>
      <c r="G20" s="132">
        <f t="shared" si="3"/>
        <v>1.0940694460561271</v>
      </c>
      <c r="H20" s="228" t="s">
        <v>213</v>
      </c>
      <c r="K20" s="120" t="s">
        <v>11</v>
      </c>
      <c r="L20" s="120">
        <v>2347068.493150685</v>
      </c>
      <c r="M20" s="458">
        <f t="shared" si="4"/>
        <v>2347.0684931506848</v>
      </c>
      <c r="N20" s="458">
        <f t="shared" si="4"/>
        <v>2.3470684931506849</v>
      </c>
      <c r="Q20" s="120" t="s">
        <v>11</v>
      </c>
      <c r="R20" s="457">
        <v>2.3470684931506849</v>
      </c>
    </row>
    <row r="21" spans="1:18" ht="24.95" customHeight="1" thickBot="1" x14ac:dyDescent="0.3">
      <c r="A21" s="170" t="s">
        <v>13</v>
      </c>
      <c r="B21" s="164">
        <v>3487058</v>
      </c>
      <c r="C21" s="165">
        <v>1497780</v>
      </c>
      <c r="D21" s="165">
        <f t="shared" si="0"/>
        <v>4103.5068493150684</v>
      </c>
      <c r="E21" s="256">
        <f t="shared" si="1"/>
        <v>1497780000</v>
      </c>
      <c r="F21" s="165">
        <f t="shared" si="2"/>
        <v>4103506.8493150687</v>
      </c>
      <c r="G21" s="391">
        <f t="shared" si="3"/>
        <v>1.1767819317358841</v>
      </c>
      <c r="H21" s="230" t="s">
        <v>214</v>
      </c>
      <c r="K21" s="120" t="s">
        <v>12</v>
      </c>
      <c r="L21" s="120">
        <v>1222706.8493150685</v>
      </c>
      <c r="M21" s="458">
        <f t="shared" si="4"/>
        <v>1222.7068493150684</v>
      </c>
      <c r="N21" s="458">
        <f t="shared" si="4"/>
        <v>1.2227068493150683</v>
      </c>
      <c r="Q21" s="120" t="s">
        <v>12</v>
      </c>
      <c r="R21" s="457">
        <v>1.2227068493150683</v>
      </c>
    </row>
    <row r="22" spans="1:18" ht="21.6" customHeight="1" thickTop="1" thickBot="1" x14ac:dyDescent="0.3">
      <c r="A22" s="171" t="s">
        <v>31</v>
      </c>
      <c r="B22" s="206">
        <v>27195601</v>
      </c>
      <c r="C22" s="173">
        <v>13587580.1</v>
      </c>
      <c r="D22" s="173">
        <f t="shared" si="0"/>
        <v>37226.246849315066</v>
      </c>
      <c r="E22" s="173">
        <f t="shared" si="1"/>
        <v>13587580100</v>
      </c>
      <c r="F22" s="173">
        <f t="shared" si="2"/>
        <v>37226246.84931507</v>
      </c>
      <c r="G22" s="232">
        <f t="shared" si="3"/>
        <v>1.3688333951257436</v>
      </c>
      <c r="H22" s="231" t="s">
        <v>215</v>
      </c>
      <c r="K22" s="120" t="s">
        <v>13</v>
      </c>
      <c r="L22" s="120">
        <v>4103506.8493150687</v>
      </c>
      <c r="M22" s="458">
        <f t="shared" si="4"/>
        <v>4103.5068493150684</v>
      </c>
      <c r="N22" s="458">
        <f t="shared" si="4"/>
        <v>4.1035068493150684</v>
      </c>
      <c r="Q22" s="120" t="s">
        <v>13</v>
      </c>
      <c r="R22" s="457">
        <v>4.1035068493150684</v>
      </c>
    </row>
    <row r="23" spans="1:18" ht="4.1500000000000004" customHeight="1" thickTop="1" x14ac:dyDescent="0.25">
      <c r="A23" s="523"/>
      <c r="B23" s="523"/>
      <c r="C23" s="523"/>
      <c r="D23" s="523"/>
      <c r="E23" s="174"/>
      <c r="F23" s="175"/>
      <c r="G23" s="176"/>
    </row>
    <row r="24" spans="1:18" ht="22.9" customHeight="1" x14ac:dyDescent="0.25">
      <c r="A24" s="491" t="s">
        <v>100</v>
      </c>
      <c r="B24" s="491"/>
      <c r="C24" s="491"/>
      <c r="D24" s="491"/>
      <c r="E24" s="269"/>
      <c r="F24" s="492" t="s">
        <v>361</v>
      </c>
      <c r="G24" s="492"/>
      <c r="H24" s="492"/>
      <c r="I24" s="268"/>
    </row>
    <row r="25" spans="1:18" s="122" customFormat="1" ht="13.15" customHeight="1" x14ac:dyDescent="0.25">
      <c r="A25" s="484" t="s">
        <v>135</v>
      </c>
      <c r="B25" s="484"/>
      <c r="C25" s="484"/>
      <c r="D25" s="484"/>
      <c r="E25" s="125"/>
      <c r="F25" s="488" t="s">
        <v>362</v>
      </c>
      <c r="G25" s="488"/>
      <c r="H25" s="488"/>
      <c r="I25" s="137"/>
    </row>
    <row r="26" spans="1:18" ht="10.9" customHeight="1" x14ac:dyDescent="0.25">
      <c r="A26" s="275"/>
      <c r="B26" s="276"/>
      <c r="C26" s="276"/>
      <c r="D26" s="276"/>
      <c r="E26" s="276"/>
      <c r="F26" s="488"/>
      <c r="G26" s="488"/>
      <c r="H26" s="488"/>
      <c r="I26" s="488"/>
    </row>
    <row r="27" spans="1:18" ht="13.15" customHeight="1" x14ac:dyDescent="0.25">
      <c r="A27" s="473" t="s">
        <v>78</v>
      </c>
      <c r="B27" s="473"/>
      <c r="C27" s="473"/>
      <c r="D27" s="197"/>
      <c r="E27" s="123">
        <v>18</v>
      </c>
      <c r="F27" s="483" t="s">
        <v>277</v>
      </c>
      <c r="G27" s="483"/>
      <c r="H27" s="483"/>
    </row>
    <row r="46" spans="3:4" x14ac:dyDescent="0.25">
      <c r="C46" s="120" t="s">
        <v>21</v>
      </c>
      <c r="D46" s="457">
        <v>10.509112328767124</v>
      </c>
    </row>
    <row r="47" spans="3:4" x14ac:dyDescent="0.25">
      <c r="C47" s="120" t="s">
        <v>13</v>
      </c>
      <c r="D47" s="457">
        <v>4.1035068493150684</v>
      </c>
    </row>
    <row r="48" spans="3:4" x14ac:dyDescent="0.25">
      <c r="C48" s="120" t="s">
        <v>23</v>
      </c>
      <c r="D48" s="457">
        <v>3.1850410958904112</v>
      </c>
    </row>
    <row r="49" spans="3:4" x14ac:dyDescent="0.25">
      <c r="C49" s="120" t="s">
        <v>1</v>
      </c>
      <c r="D49" s="457">
        <v>2.5190136986301366</v>
      </c>
    </row>
    <row r="50" spans="3:4" x14ac:dyDescent="0.25">
      <c r="C50" s="120" t="s">
        <v>11</v>
      </c>
      <c r="D50" s="457">
        <v>2.3470684931506849</v>
      </c>
    </row>
    <row r="51" spans="3:4" x14ac:dyDescent="0.25">
      <c r="C51" s="122" t="s">
        <v>8</v>
      </c>
      <c r="D51" s="459">
        <v>2.1621013698630134</v>
      </c>
    </row>
    <row r="52" spans="3:4" x14ac:dyDescent="0.25">
      <c r="C52" s="120" t="s">
        <v>134</v>
      </c>
      <c r="D52" s="457">
        <v>1.7712273972602741</v>
      </c>
    </row>
    <row r="53" spans="3:4" x14ac:dyDescent="0.25">
      <c r="C53" s="122" t="s">
        <v>3</v>
      </c>
      <c r="D53" s="459">
        <v>1.6908575342465755</v>
      </c>
    </row>
    <row r="54" spans="3:4" x14ac:dyDescent="0.25">
      <c r="C54" s="120" t="s">
        <v>22</v>
      </c>
      <c r="D54" s="457">
        <v>1.6712328767123288</v>
      </c>
    </row>
    <row r="55" spans="3:4" x14ac:dyDescent="0.25">
      <c r="C55" s="120" t="s">
        <v>2</v>
      </c>
      <c r="D55" s="457">
        <v>1.4039232876712329</v>
      </c>
    </row>
    <row r="56" spans="3:4" x14ac:dyDescent="0.25">
      <c r="C56" s="120" t="s">
        <v>4</v>
      </c>
      <c r="D56" s="457">
        <v>1.3308465753424656</v>
      </c>
    </row>
    <row r="57" spans="3:4" x14ac:dyDescent="0.25">
      <c r="C57" s="120" t="s">
        <v>12</v>
      </c>
      <c r="D57" s="457">
        <v>1.2227068493150683</v>
      </c>
    </row>
    <row r="58" spans="3:4" x14ac:dyDescent="0.25">
      <c r="C58" s="120" t="s">
        <v>6</v>
      </c>
      <c r="D58" s="457">
        <v>1.0081287671232877</v>
      </c>
    </row>
    <row r="59" spans="3:4" x14ac:dyDescent="0.25">
      <c r="C59" s="120" t="s">
        <v>7</v>
      </c>
      <c r="D59" s="457">
        <v>0.89912328767123284</v>
      </c>
    </row>
    <row r="60" spans="3:4" x14ac:dyDescent="0.25">
      <c r="C60" s="120" t="s">
        <v>127</v>
      </c>
      <c r="D60" s="457">
        <v>0.84475616438356171</v>
      </c>
    </row>
    <row r="61" spans="3:4" x14ac:dyDescent="0.25">
      <c r="C61" s="120" t="s">
        <v>10</v>
      </c>
      <c r="D61" s="457">
        <v>0.55760027397260281</v>
      </c>
    </row>
  </sheetData>
  <sortState xmlns:xlrd2="http://schemas.microsoft.com/office/spreadsheetml/2017/richdata2" ref="C46:D61">
    <sortCondition descending="1" ref="D46"/>
  </sortState>
  <mergeCells count="12">
    <mergeCell ref="A2:H2"/>
    <mergeCell ref="H4:H5"/>
    <mergeCell ref="A1:H1"/>
    <mergeCell ref="A27:C27"/>
    <mergeCell ref="A23:D23"/>
    <mergeCell ref="F27:H27"/>
    <mergeCell ref="A25:D25"/>
    <mergeCell ref="A4:A5"/>
    <mergeCell ref="F26:I26"/>
    <mergeCell ref="F24:H24"/>
    <mergeCell ref="F25:H25"/>
    <mergeCell ref="A24:D24"/>
  </mergeCells>
  <printOptions horizontalCentered="1"/>
  <pageMargins left="0.51181102362204722" right="0.51181102362204722" top="0.59055118110236227" bottom="0.19685039370078741"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AC22"/>
  <sheetViews>
    <sheetView rightToLeft="1" view="pageBreakPreview" topLeftCell="B6" zoomScale="130" zoomScaleNormal="80" zoomScaleSheetLayoutView="130" zoomScalePageLayoutView="80" workbookViewId="0">
      <selection activeCell="I6" sqref="I1:I1048576"/>
    </sheetView>
  </sheetViews>
  <sheetFormatPr defaultColWidth="9" defaultRowHeight="14.25" x14ac:dyDescent="0.25"/>
  <cols>
    <col min="1" max="1" width="3.140625" style="143" hidden="1" customWidth="1"/>
    <col min="2" max="2" width="34.28515625" style="143" customWidth="1"/>
    <col min="3" max="3" width="17.28515625" style="143" customWidth="1"/>
    <col min="4" max="4" width="12.28515625" style="143" customWidth="1"/>
    <col min="5" max="5" width="24.42578125" style="143" customWidth="1"/>
    <col min="6" max="6" width="28.85546875" style="143" customWidth="1"/>
    <col min="7" max="7" width="23.5703125" style="143" customWidth="1"/>
    <col min="8" max="8" width="9" style="143"/>
    <col min="9" max="9" width="0" style="143" hidden="1" customWidth="1"/>
    <col min="10" max="16384" width="9" style="143"/>
  </cols>
  <sheetData>
    <row r="1" spans="1:29" ht="22.9" customHeight="1" x14ac:dyDescent="0.25">
      <c r="A1" s="528" t="s">
        <v>513</v>
      </c>
      <c r="B1" s="528"/>
      <c r="C1" s="528"/>
      <c r="D1" s="528"/>
      <c r="E1" s="528"/>
      <c r="F1" s="528"/>
      <c r="G1" s="528"/>
    </row>
    <row r="2" spans="1:29" ht="33" customHeight="1" x14ac:dyDescent="0.25">
      <c r="A2" s="141"/>
      <c r="B2" s="512" t="s">
        <v>514</v>
      </c>
      <c r="C2" s="512"/>
      <c r="D2" s="512"/>
      <c r="E2" s="512"/>
      <c r="F2" s="512"/>
      <c r="G2" s="512"/>
    </row>
    <row r="3" spans="1:29" ht="23.45" customHeight="1" thickBot="1" x14ac:dyDescent="0.3">
      <c r="A3" s="141"/>
      <c r="B3" s="284" t="s">
        <v>384</v>
      </c>
      <c r="C3" s="142"/>
      <c r="D3" s="142"/>
      <c r="E3" s="209"/>
      <c r="F3" s="209"/>
      <c r="G3" s="209" t="s">
        <v>385</v>
      </c>
    </row>
    <row r="4" spans="1:29" ht="42.6" customHeight="1" thickTop="1" x14ac:dyDescent="0.25">
      <c r="A4" s="144"/>
      <c r="B4" s="534" t="s">
        <v>196</v>
      </c>
      <c r="C4" s="225" t="s">
        <v>17</v>
      </c>
      <c r="D4" s="225" t="s">
        <v>19</v>
      </c>
      <c r="E4" s="536" t="s">
        <v>55</v>
      </c>
      <c r="F4" s="531" t="s">
        <v>224</v>
      </c>
      <c r="G4" s="526" t="s">
        <v>336</v>
      </c>
    </row>
    <row r="5" spans="1:29" ht="34.9" customHeight="1" x14ac:dyDescent="0.25">
      <c r="A5" s="224"/>
      <c r="B5" s="535"/>
      <c r="C5" s="300" t="s">
        <v>197</v>
      </c>
      <c r="D5" s="301" t="s">
        <v>278</v>
      </c>
      <c r="E5" s="537"/>
      <c r="F5" s="532"/>
      <c r="G5" s="527"/>
    </row>
    <row r="6" spans="1:29" ht="56.25" customHeight="1" x14ac:dyDescent="0.25">
      <c r="A6" s="145"/>
      <c r="B6" s="151" t="s">
        <v>387</v>
      </c>
      <c r="C6" s="368">
        <v>10</v>
      </c>
      <c r="D6" s="371">
        <f>C6/16*100</f>
        <v>62.5</v>
      </c>
      <c r="E6" s="372" t="s">
        <v>398</v>
      </c>
      <c r="F6" s="376" t="s">
        <v>407</v>
      </c>
      <c r="G6" s="310" t="s">
        <v>389</v>
      </c>
    </row>
    <row r="7" spans="1:29" s="306" customFormat="1" ht="32.25" customHeight="1" x14ac:dyDescent="0.25">
      <c r="A7" s="157"/>
      <c r="B7" s="147" t="s">
        <v>388</v>
      </c>
      <c r="C7" s="369">
        <v>15</v>
      </c>
      <c r="D7" s="311">
        <f t="shared" ref="D7:D15" si="0">C7/16*100</f>
        <v>93.75</v>
      </c>
      <c r="E7" s="373" t="s">
        <v>399</v>
      </c>
      <c r="F7" s="311" t="s">
        <v>403</v>
      </c>
      <c r="G7" s="311" t="s">
        <v>343</v>
      </c>
      <c r="H7" s="143"/>
      <c r="I7" s="143"/>
      <c r="J7" s="143"/>
      <c r="K7" s="143"/>
      <c r="L7" s="143"/>
      <c r="M7" s="143"/>
      <c r="N7" s="143"/>
      <c r="O7" s="143"/>
      <c r="P7" s="143"/>
      <c r="Q7" s="143"/>
      <c r="R7" s="143"/>
      <c r="S7" s="143"/>
      <c r="T7" s="143"/>
      <c r="U7" s="143"/>
      <c r="V7" s="143"/>
      <c r="W7" s="143"/>
      <c r="X7" s="143"/>
      <c r="Y7" s="143"/>
      <c r="Z7" s="143"/>
      <c r="AA7" s="143"/>
      <c r="AB7" s="143"/>
      <c r="AC7" s="143"/>
    </row>
    <row r="8" spans="1:29" ht="32.25" customHeight="1" x14ac:dyDescent="0.25">
      <c r="A8" s="307"/>
      <c r="B8" s="147" t="s">
        <v>510</v>
      </c>
      <c r="C8" s="369">
        <v>12</v>
      </c>
      <c r="D8" s="311">
        <f t="shared" si="0"/>
        <v>75</v>
      </c>
      <c r="E8" s="373" t="s">
        <v>400</v>
      </c>
      <c r="F8" s="311" t="s">
        <v>405</v>
      </c>
      <c r="G8" s="311" t="s">
        <v>390</v>
      </c>
    </row>
    <row r="9" spans="1:29" ht="33" customHeight="1" x14ac:dyDescent="0.25">
      <c r="A9" s="307"/>
      <c r="B9" s="147" t="s">
        <v>27</v>
      </c>
      <c r="C9" s="369">
        <v>4</v>
      </c>
      <c r="D9" s="311">
        <f t="shared" si="0"/>
        <v>25</v>
      </c>
      <c r="E9" s="373" t="s">
        <v>401</v>
      </c>
      <c r="F9" s="311" t="s">
        <v>406</v>
      </c>
      <c r="G9" s="311" t="s">
        <v>342</v>
      </c>
    </row>
    <row r="10" spans="1:29" s="309" customFormat="1" ht="33" customHeight="1" x14ac:dyDescent="0.25">
      <c r="A10" s="308"/>
      <c r="B10" s="147" t="s">
        <v>240</v>
      </c>
      <c r="C10" s="369">
        <v>1</v>
      </c>
      <c r="D10" s="311">
        <f t="shared" si="0"/>
        <v>6.25</v>
      </c>
      <c r="E10" s="373" t="s">
        <v>22</v>
      </c>
      <c r="F10" s="311" t="s">
        <v>506</v>
      </c>
      <c r="G10" s="311" t="s">
        <v>341</v>
      </c>
      <c r="H10" s="143"/>
      <c r="I10" s="143"/>
      <c r="J10" s="143"/>
      <c r="K10" s="143"/>
      <c r="L10" s="143"/>
      <c r="M10" s="143"/>
      <c r="N10" s="143"/>
      <c r="O10" s="143"/>
      <c r="P10" s="143"/>
      <c r="Q10" s="143"/>
      <c r="R10" s="143"/>
      <c r="S10" s="143"/>
      <c r="T10" s="143"/>
      <c r="U10" s="143"/>
      <c r="V10" s="143"/>
      <c r="W10" s="143"/>
      <c r="X10" s="143"/>
      <c r="Y10" s="143"/>
      <c r="Z10" s="143"/>
      <c r="AA10" s="143"/>
      <c r="AB10" s="143"/>
      <c r="AC10" s="143"/>
    </row>
    <row r="11" spans="1:29" s="152" customFormat="1" ht="33" customHeight="1" x14ac:dyDescent="0.25">
      <c r="A11" s="146"/>
      <c r="B11" s="149" t="s">
        <v>235</v>
      </c>
      <c r="C11" s="370">
        <v>1</v>
      </c>
      <c r="D11" s="311">
        <f t="shared" si="0"/>
        <v>6.25</v>
      </c>
      <c r="E11" s="374" t="s">
        <v>12</v>
      </c>
      <c r="F11" s="312" t="s">
        <v>213</v>
      </c>
      <c r="G11" s="312" t="s">
        <v>340</v>
      </c>
    </row>
    <row r="12" spans="1:29" ht="33" customHeight="1" x14ac:dyDescent="0.25">
      <c r="A12" s="146"/>
      <c r="B12" s="149" t="s">
        <v>241</v>
      </c>
      <c r="C12" s="370">
        <v>0</v>
      </c>
      <c r="D12" s="311">
        <f t="shared" si="0"/>
        <v>0</v>
      </c>
      <c r="E12" s="373" t="s">
        <v>402</v>
      </c>
      <c r="F12" s="311" t="s">
        <v>404</v>
      </c>
      <c r="G12" s="311" t="s">
        <v>339</v>
      </c>
      <c r="I12" s="143">
        <f>103329*60/100</f>
        <v>61997.4</v>
      </c>
    </row>
    <row r="13" spans="1:29" ht="33" customHeight="1" x14ac:dyDescent="0.25">
      <c r="A13" s="146"/>
      <c r="B13" s="149" t="s">
        <v>236</v>
      </c>
      <c r="C13" s="370">
        <v>0</v>
      </c>
      <c r="D13" s="311">
        <f t="shared" si="0"/>
        <v>0</v>
      </c>
      <c r="E13" s="373" t="s">
        <v>402</v>
      </c>
      <c r="F13" s="311" t="s">
        <v>404</v>
      </c>
      <c r="G13" s="311" t="s">
        <v>338</v>
      </c>
    </row>
    <row r="14" spans="1:29" ht="33" customHeight="1" x14ac:dyDescent="0.25">
      <c r="A14" s="146"/>
      <c r="B14" s="147" t="s">
        <v>71</v>
      </c>
      <c r="C14" s="370">
        <v>0</v>
      </c>
      <c r="D14" s="311">
        <f t="shared" si="0"/>
        <v>0</v>
      </c>
      <c r="E14" s="373" t="s">
        <v>402</v>
      </c>
      <c r="F14" s="311" t="s">
        <v>404</v>
      </c>
      <c r="G14" s="311" t="s">
        <v>337</v>
      </c>
    </row>
    <row r="15" spans="1:29" ht="33" customHeight="1" thickBot="1" x14ac:dyDescent="0.3">
      <c r="A15" s="157"/>
      <c r="B15" s="150" t="s">
        <v>237</v>
      </c>
      <c r="C15" s="119">
        <v>1</v>
      </c>
      <c r="D15" s="313">
        <f t="shared" si="0"/>
        <v>6.25</v>
      </c>
      <c r="E15" s="375" t="s">
        <v>11</v>
      </c>
      <c r="F15" s="313" t="s">
        <v>212</v>
      </c>
      <c r="G15" s="313" t="s">
        <v>310</v>
      </c>
    </row>
    <row r="16" spans="1:29" ht="1.1499999999999999" customHeight="1" thickTop="1" x14ac:dyDescent="0.25">
      <c r="A16" s="158"/>
      <c r="B16" s="151"/>
      <c r="C16" s="159"/>
      <c r="D16" s="160"/>
      <c r="E16" s="161"/>
    </row>
    <row r="17" spans="1:7" ht="8.25" customHeight="1" x14ac:dyDescent="0.25">
      <c r="A17" s="533"/>
      <c r="B17" s="533"/>
      <c r="C17" s="124"/>
      <c r="D17" s="124"/>
      <c r="E17" s="124"/>
      <c r="G17" s="314"/>
    </row>
    <row r="18" spans="1:7" s="279" customFormat="1" ht="39.6" customHeight="1" x14ac:dyDescent="0.25">
      <c r="A18" s="316"/>
      <c r="B18" s="538" t="s">
        <v>344</v>
      </c>
      <c r="C18" s="538"/>
      <c r="D18" s="538"/>
      <c r="E18" s="529" t="s">
        <v>345</v>
      </c>
      <c r="F18" s="529"/>
      <c r="G18" s="529"/>
    </row>
    <row r="19" spans="1:7" ht="25.9" customHeight="1" x14ac:dyDescent="0.25">
      <c r="A19" s="240"/>
      <c r="B19" s="530" t="s">
        <v>100</v>
      </c>
      <c r="C19" s="530"/>
      <c r="D19" s="268"/>
      <c r="E19" s="268"/>
      <c r="F19" s="492" t="s">
        <v>361</v>
      </c>
      <c r="G19" s="492"/>
    </row>
    <row r="20" spans="1:7" ht="17.45" customHeight="1" x14ac:dyDescent="0.25">
      <c r="B20" s="286" t="s">
        <v>135</v>
      </c>
      <c r="C20" s="286"/>
      <c r="D20" s="280"/>
      <c r="E20" s="277"/>
      <c r="F20" s="277"/>
      <c r="G20" s="137" t="s">
        <v>362</v>
      </c>
    </row>
    <row r="21" spans="1:7" ht="36.75" customHeight="1" x14ac:dyDescent="0.25"/>
    <row r="22" spans="1:7" s="120" customFormat="1" ht="18" customHeight="1" x14ac:dyDescent="0.25">
      <c r="A22" s="473" t="s">
        <v>78</v>
      </c>
      <c r="B22" s="473"/>
      <c r="C22" s="473"/>
      <c r="D22" s="123">
        <v>19</v>
      </c>
      <c r="E22" s="483" t="s">
        <v>277</v>
      </c>
      <c r="F22" s="483"/>
      <c r="G22" s="483"/>
    </row>
  </sheetData>
  <mergeCells count="13">
    <mergeCell ref="A22:C22"/>
    <mergeCell ref="B2:G2"/>
    <mergeCell ref="G4:G5"/>
    <mergeCell ref="E22:G22"/>
    <mergeCell ref="A1:G1"/>
    <mergeCell ref="E18:G18"/>
    <mergeCell ref="B19:C19"/>
    <mergeCell ref="F19:G19"/>
    <mergeCell ref="F4:F5"/>
    <mergeCell ref="A17:B17"/>
    <mergeCell ref="B4:B5"/>
    <mergeCell ref="E4:E5"/>
    <mergeCell ref="B18:D18"/>
  </mergeCells>
  <printOptions horizontalCentered="1"/>
  <pageMargins left="0.70866141732283505" right="0.70866141732283505" top="0.511811023622047" bottom="0.23622047244094499" header="0.31496062992126" footer="0.31496062992126"/>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I24"/>
  <sheetViews>
    <sheetView rightToLeft="1" view="pageBreakPreview" zoomScale="140" zoomScaleNormal="80" zoomScaleSheetLayoutView="140" zoomScalePageLayoutView="80" workbookViewId="0">
      <selection activeCell="B5" sqref="B5"/>
    </sheetView>
  </sheetViews>
  <sheetFormatPr defaultColWidth="9" defaultRowHeight="14.25" x14ac:dyDescent="0.25"/>
  <cols>
    <col min="1" max="1" width="25.5703125" style="143" customWidth="1"/>
    <col min="2" max="2" width="19.28515625" style="143" customWidth="1"/>
    <col min="3" max="3" width="17.85546875" style="143" customWidth="1"/>
    <col min="4" max="4" width="23.85546875" style="143" customWidth="1"/>
    <col min="5" max="5" width="23.140625" style="143" customWidth="1"/>
    <col min="6" max="6" width="18.5703125" style="143" customWidth="1"/>
    <col min="7" max="14" width="9" style="143"/>
    <col min="15" max="15" width="4.28515625" style="143" customWidth="1"/>
    <col min="16" max="16" width="15.7109375" style="143" customWidth="1"/>
    <col min="17" max="16384" width="9" style="143"/>
  </cols>
  <sheetData>
    <row r="1" spans="1:9" ht="36" customHeight="1" x14ac:dyDescent="0.25">
      <c r="A1" s="528" t="s">
        <v>174</v>
      </c>
      <c r="B1" s="528"/>
      <c r="C1" s="528"/>
      <c r="D1" s="528"/>
      <c r="E1" s="528"/>
      <c r="F1" s="528"/>
    </row>
    <row r="2" spans="1:9" ht="30" customHeight="1" x14ac:dyDescent="0.25">
      <c r="A2" s="539" t="s">
        <v>350</v>
      </c>
      <c r="B2" s="539"/>
      <c r="C2" s="539"/>
      <c r="D2" s="539"/>
      <c r="E2" s="539"/>
      <c r="F2" s="539"/>
    </row>
    <row r="3" spans="1:9" ht="23.45" customHeight="1" thickBot="1" x14ac:dyDescent="0.3">
      <c r="A3" s="233" t="s">
        <v>386</v>
      </c>
      <c r="B3" s="234"/>
      <c r="C3" s="213"/>
      <c r="D3" s="213"/>
      <c r="E3" s="544" t="s">
        <v>222</v>
      </c>
      <c r="F3" s="545"/>
    </row>
    <row r="4" spans="1:9" ht="36" customHeight="1" thickTop="1" x14ac:dyDescent="0.25">
      <c r="A4" s="548" t="s">
        <v>25</v>
      </c>
      <c r="B4" s="225" t="s">
        <v>17</v>
      </c>
      <c r="C4" s="225" t="s">
        <v>19</v>
      </c>
      <c r="D4" s="536" t="s">
        <v>55</v>
      </c>
      <c r="E4" s="546" t="s">
        <v>224</v>
      </c>
      <c r="F4" s="546" t="s">
        <v>223</v>
      </c>
    </row>
    <row r="5" spans="1:9" ht="43.5" customHeight="1" x14ac:dyDescent="0.25">
      <c r="A5" s="549"/>
      <c r="B5" s="226" t="s">
        <v>197</v>
      </c>
      <c r="C5" s="226" t="s">
        <v>217</v>
      </c>
      <c r="D5" s="537"/>
      <c r="E5" s="547"/>
      <c r="F5" s="547"/>
    </row>
    <row r="6" spans="1:9" ht="39.950000000000003" customHeight="1" x14ac:dyDescent="0.25">
      <c r="A6" s="151" t="s">
        <v>408</v>
      </c>
      <c r="B6" s="368">
        <v>4</v>
      </c>
      <c r="C6" s="371">
        <f>B6/16*100</f>
        <v>25</v>
      </c>
      <c r="D6" s="372" t="s">
        <v>416</v>
      </c>
      <c r="E6" s="392" t="s">
        <v>419</v>
      </c>
      <c r="F6" s="392" t="s">
        <v>412</v>
      </c>
      <c r="I6" s="154"/>
    </row>
    <row r="7" spans="1:9" ht="39.950000000000003" customHeight="1" x14ac:dyDescent="0.25">
      <c r="A7" s="147" t="s">
        <v>409</v>
      </c>
      <c r="B7" s="369">
        <v>3</v>
      </c>
      <c r="C7" s="311">
        <f t="shared" ref="C7:C10" si="0">B7/16*100</f>
        <v>18.75</v>
      </c>
      <c r="D7" s="373" t="s">
        <v>417</v>
      </c>
      <c r="E7" s="393" t="s">
        <v>420</v>
      </c>
      <c r="F7" s="393" t="s">
        <v>413</v>
      </c>
    </row>
    <row r="8" spans="1:9" ht="39.950000000000003" customHeight="1" x14ac:dyDescent="0.25">
      <c r="A8" s="147" t="s">
        <v>410</v>
      </c>
      <c r="B8" s="394">
        <v>5</v>
      </c>
      <c r="C8" s="311">
        <f t="shared" si="0"/>
        <v>31.25</v>
      </c>
      <c r="D8" s="372" t="s">
        <v>418</v>
      </c>
      <c r="E8" s="393" t="s">
        <v>421</v>
      </c>
      <c r="F8" s="393" t="s">
        <v>414</v>
      </c>
    </row>
    <row r="9" spans="1:9" ht="39.950000000000003" customHeight="1" x14ac:dyDescent="0.25">
      <c r="A9" s="147" t="s">
        <v>411</v>
      </c>
      <c r="B9" s="394">
        <v>1</v>
      </c>
      <c r="C9" s="311">
        <f t="shared" si="0"/>
        <v>6.25</v>
      </c>
      <c r="D9" s="373" t="s">
        <v>3</v>
      </c>
      <c r="E9" s="393" t="s">
        <v>201</v>
      </c>
      <c r="F9" s="393" t="s">
        <v>415</v>
      </c>
      <c r="G9" s="319"/>
    </row>
    <row r="10" spans="1:9" ht="39.950000000000003" customHeight="1" thickBot="1" x14ac:dyDescent="0.3">
      <c r="A10" s="150" t="s">
        <v>24</v>
      </c>
      <c r="B10" s="395">
        <v>1</v>
      </c>
      <c r="C10" s="313">
        <f t="shared" si="0"/>
        <v>6.25</v>
      </c>
      <c r="D10" s="375" t="s">
        <v>15</v>
      </c>
      <c r="E10" s="119" t="s">
        <v>202</v>
      </c>
      <c r="F10" s="119" t="s">
        <v>310</v>
      </c>
    </row>
    <row r="11" spans="1:9" ht="8.4499999999999993" customHeight="1" thickTop="1" x14ac:dyDescent="0.25">
      <c r="A11" s="541"/>
      <c r="B11" s="542"/>
      <c r="C11" s="542"/>
      <c r="D11" s="542"/>
      <c r="E11" s="542"/>
      <c r="F11" s="543"/>
      <c r="G11" s="543"/>
      <c r="H11" s="543"/>
      <c r="I11" s="543"/>
    </row>
    <row r="12" spans="1:9" s="279" customFormat="1" ht="51.6" customHeight="1" x14ac:dyDescent="0.25">
      <c r="A12" s="538" t="s">
        <v>349</v>
      </c>
      <c r="B12" s="538"/>
      <c r="C12" s="318"/>
      <c r="D12" s="529" t="s">
        <v>345</v>
      </c>
      <c r="E12" s="529"/>
      <c r="F12" s="529"/>
      <c r="G12" s="318"/>
      <c r="H12" s="318"/>
    </row>
    <row r="13" spans="1:9" s="120" customFormat="1" ht="22.9" customHeight="1" x14ac:dyDescent="0.25">
      <c r="A13" s="530" t="s">
        <v>100</v>
      </c>
      <c r="B13" s="530"/>
      <c r="C13" s="268"/>
      <c r="D13" s="492" t="s">
        <v>361</v>
      </c>
      <c r="E13" s="492"/>
      <c r="F13" s="492"/>
      <c r="G13" s="268"/>
      <c r="H13" s="268"/>
      <c r="I13" s="268"/>
    </row>
    <row r="14" spans="1:9" s="122" customFormat="1" ht="13.15" customHeight="1" x14ac:dyDescent="0.25">
      <c r="A14" s="286" t="s">
        <v>135</v>
      </c>
      <c r="B14" s="286"/>
      <c r="C14" s="277"/>
      <c r="D14" s="277"/>
      <c r="E14" s="137"/>
      <c r="F14" s="137" t="s">
        <v>362</v>
      </c>
      <c r="G14" s="137"/>
      <c r="H14" s="137"/>
      <c r="I14" s="137"/>
    </row>
    <row r="15" spans="1:9" s="152" customFormat="1" ht="19.149999999999999" customHeight="1" x14ac:dyDescent="0.25">
      <c r="A15" s="153"/>
      <c r="B15" s="153"/>
      <c r="C15" s="153"/>
      <c r="D15" s="153"/>
      <c r="E15" s="153"/>
    </row>
    <row r="16" spans="1:9" s="152" customFormat="1" ht="19.149999999999999" customHeight="1" x14ac:dyDescent="0.25">
      <c r="A16" s="153"/>
      <c r="B16" s="153"/>
      <c r="C16" s="153"/>
      <c r="D16" s="153"/>
      <c r="E16" s="153"/>
    </row>
    <row r="17" spans="1:6" s="152" customFormat="1" ht="19.149999999999999" customHeight="1" x14ac:dyDescent="0.25">
      <c r="A17" s="153"/>
      <c r="B17" s="153"/>
      <c r="C17" s="153"/>
      <c r="D17" s="153"/>
      <c r="E17" s="153"/>
    </row>
    <row r="18" spans="1:6" s="152" customFormat="1" ht="19.149999999999999" customHeight="1" x14ac:dyDescent="0.25">
      <c r="A18" s="153"/>
      <c r="B18" s="153"/>
      <c r="C18" s="153"/>
      <c r="D18" s="153"/>
      <c r="E18" s="153"/>
    </row>
    <row r="19" spans="1:6" s="152" customFormat="1" ht="19.149999999999999" customHeight="1" x14ac:dyDescent="0.25">
      <c r="A19" s="153"/>
      <c r="B19" s="153"/>
      <c r="C19" s="153"/>
      <c r="D19" s="153"/>
      <c r="E19" s="153"/>
    </row>
    <row r="20" spans="1:6" s="152" customFormat="1" ht="19.149999999999999" customHeight="1" x14ac:dyDescent="0.25">
      <c r="A20" s="153"/>
      <c r="B20" s="153"/>
      <c r="C20" s="153"/>
      <c r="D20" s="153"/>
      <c r="E20" s="153"/>
    </row>
    <row r="21" spans="1:6" s="152" customFormat="1" ht="19.149999999999999" customHeight="1" x14ac:dyDescent="0.25">
      <c r="A21" s="153"/>
      <c r="B21" s="153"/>
      <c r="C21" s="153"/>
      <c r="D21" s="153"/>
      <c r="E21" s="153"/>
    </row>
    <row r="22" spans="1:6" ht="24.75" customHeight="1" x14ac:dyDescent="0.25">
      <c r="A22" s="540" t="s">
        <v>78</v>
      </c>
      <c r="B22" s="540"/>
      <c r="C22" s="123">
        <v>20</v>
      </c>
      <c r="D22" s="197"/>
      <c r="E22" s="483" t="s">
        <v>277</v>
      </c>
      <c r="F22" s="483"/>
    </row>
    <row r="23" spans="1:6" ht="13.5" customHeight="1" x14ac:dyDescent="0.25"/>
    <row r="24" spans="1:6" ht="13.5" customHeight="1" x14ac:dyDescent="0.25"/>
  </sheetData>
  <mergeCells count="15">
    <mergeCell ref="A22:B22"/>
    <mergeCell ref="E22:F22"/>
    <mergeCell ref="A11:E11"/>
    <mergeCell ref="F11:I11"/>
    <mergeCell ref="E3:F3"/>
    <mergeCell ref="A13:B13"/>
    <mergeCell ref="F4:F5"/>
    <mergeCell ref="A4:A5"/>
    <mergeCell ref="E4:E5"/>
    <mergeCell ref="D4:D5"/>
    <mergeCell ref="A1:F1"/>
    <mergeCell ref="A2:F2"/>
    <mergeCell ref="D12:F12"/>
    <mergeCell ref="D13:F13"/>
    <mergeCell ref="A12:B12"/>
  </mergeCells>
  <printOptions horizontalCentered="1"/>
  <pageMargins left="0.70866141732283472" right="0.70866141732283472" top="0.51181102362204722" bottom="0.23622047244094491"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Y23"/>
  <sheetViews>
    <sheetView rightToLeft="1" view="pageBreakPreview" topLeftCell="B1" zoomScaleNormal="80" zoomScaleSheetLayoutView="100" zoomScalePageLayoutView="80" workbookViewId="0">
      <selection activeCell="B13" sqref="B13"/>
    </sheetView>
  </sheetViews>
  <sheetFormatPr defaultColWidth="9" defaultRowHeight="14.25" x14ac:dyDescent="0.25"/>
  <cols>
    <col min="1" max="1" width="3.140625" style="143" hidden="1" customWidth="1"/>
    <col min="2" max="2" width="31.85546875" style="143" customWidth="1"/>
    <col min="3" max="3" width="15.42578125" style="143" customWidth="1"/>
    <col min="4" max="4" width="16" style="143" customWidth="1"/>
    <col min="5" max="5" width="26.5703125" style="143" customWidth="1"/>
    <col min="6" max="6" width="25.7109375" style="143" customWidth="1"/>
    <col min="7" max="7" width="37.85546875" style="143" customWidth="1"/>
    <col min="8" max="16384" width="9" style="143"/>
  </cols>
  <sheetData>
    <row r="1" spans="1:25" ht="27.6" customHeight="1" x14ac:dyDescent="0.25">
      <c r="A1" s="528" t="s">
        <v>515</v>
      </c>
      <c r="B1" s="528"/>
      <c r="C1" s="528"/>
      <c r="D1" s="528"/>
      <c r="E1" s="528"/>
      <c r="F1" s="528"/>
      <c r="G1" s="528"/>
    </row>
    <row r="2" spans="1:25" ht="27.6" customHeight="1" x14ac:dyDescent="0.25">
      <c r="A2" s="141"/>
      <c r="B2" s="512" t="s">
        <v>351</v>
      </c>
      <c r="C2" s="512"/>
      <c r="D2" s="512"/>
      <c r="E2" s="512"/>
      <c r="F2" s="512"/>
      <c r="G2" s="512"/>
    </row>
    <row r="3" spans="1:25" ht="23.45" customHeight="1" thickBot="1" x14ac:dyDescent="0.3">
      <c r="A3" s="141"/>
      <c r="B3" s="284" t="s">
        <v>238</v>
      </c>
      <c r="C3" s="142"/>
      <c r="D3" s="142"/>
      <c r="E3" s="209"/>
      <c r="G3" s="209" t="s">
        <v>239</v>
      </c>
    </row>
    <row r="4" spans="1:25" ht="35.450000000000003" customHeight="1" thickTop="1" x14ac:dyDescent="0.25">
      <c r="A4" s="144"/>
      <c r="B4" s="534" t="s">
        <v>247</v>
      </c>
      <c r="C4" s="225" t="s">
        <v>17</v>
      </c>
      <c r="D4" s="225" t="s">
        <v>19</v>
      </c>
      <c r="E4" s="536" t="s">
        <v>55</v>
      </c>
      <c r="F4" s="531" t="s">
        <v>224</v>
      </c>
      <c r="G4" s="526" t="s">
        <v>352</v>
      </c>
    </row>
    <row r="5" spans="1:25" ht="30.6" customHeight="1" x14ac:dyDescent="0.25">
      <c r="A5" s="224"/>
      <c r="B5" s="535"/>
      <c r="C5" s="300" t="s">
        <v>197</v>
      </c>
      <c r="D5" s="301" t="s">
        <v>278</v>
      </c>
      <c r="E5" s="537"/>
      <c r="F5" s="532"/>
      <c r="G5" s="527"/>
    </row>
    <row r="6" spans="1:25" ht="30" customHeight="1" x14ac:dyDescent="0.25">
      <c r="A6" s="145"/>
      <c r="B6" s="151" t="s">
        <v>248</v>
      </c>
      <c r="C6" s="398">
        <v>3</v>
      </c>
      <c r="D6" s="399">
        <f>C6/16*100</f>
        <v>18.75</v>
      </c>
      <c r="E6" s="397" t="s">
        <v>422</v>
      </c>
      <c r="F6" s="392" t="s">
        <v>424</v>
      </c>
      <c r="G6" s="320" t="s">
        <v>353</v>
      </c>
    </row>
    <row r="7" spans="1:25" s="148" customFormat="1" ht="32.450000000000003" customHeight="1" x14ac:dyDescent="0.25">
      <c r="A7" s="146"/>
      <c r="B7" s="147" t="s">
        <v>249</v>
      </c>
      <c r="C7" s="394">
        <v>6</v>
      </c>
      <c r="D7" s="400">
        <f t="shared" ref="D7:D16" si="0">C7/16*100</f>
        <v>37.5</v>
      </c>
      <c r="E7" s="372" t="s">
        <v>423</v>
      </c>
      <c r="F7" s="393" t="s">
        <v>425</v>
      </c>
      <c r="G7" s="321" t="s">
        <v>354</v>
      </c>
      <c r="H7" s="143"/>
      <c r="I7" s="143"/>
      <c r="J7" s="143"/>
      <c r="K7" s="143"/>
      <c r="L7" s="143"/>
      <c r="M7" s="143"/>
      <c r="N7" s="143"/>
      <c r="O7" s="143"/>
      <c r="P7" s="143"/>
      <c r="Q7" s="143"/>
      <c r="R7" s="143"/>
      <c r="S7" s="143"/>
      <c r="T7" s="143"/>
      <c r="U7" s="143"/>
      <c r="V7" s="143"/>
      <c r="W7" s="143"/>
      <c r="X7" s="143"/>
      <c r="Y7" s="143"/>
    </row>
    <row r="8" spans="1:25" s="148" customFormat="1" ht="25.9" customHeight="1" x14ac:dyDescent="0.25">
      <c r="A8" s="146"/>
      <c r="B8" s="147" t="s">
        <v>27</v>
      </c>
      <c r="C8" s="394">
        <v>0</v>
      </c>
      <c r="D8" s="400">
        <f t="shared" si="0"/>
        <v>0</v>
      </c>
      <c r="E8" s="117" t="s">
        <v>402</v>
      </c>
      <c r="F8" s="311" t="s">
        <v>404</v>
      </c>
      <c r="G8" s="321" t="s">
        <v>355</v>
      </c>
      <c r="H8" s="143"/>
      <c r="I8" s="143"/>
      <c r="J8" s="143"/>
      <c r="K8" s="143"/>
      <c r="L8" s="143"/>
      <c r="M8" s="143"/>
      <c r="N8" s="143"/>
      <c r="O8" s="143"/>
      <c r="P8" s="143"/>
      <c r="Q8" s="143"/>
      <c r="R8" s="143"/>
      <c r="S8" s="143"/>
      <c r="T8" s="143"/>
      <c r="U8" s="143"/>
      <c r="V8" s="143"/>
      <c r="W8" s="143"/>
      <c r="X8" s="143"/>
      <c r="Y8" s="143"/>
    </row>
    <row r="9" spans="1:25" s="148" customFormat="1" ht="25.9" customHeight="1" x14ac:dyDescent="0.25">
      <c r="A9" s="146"/>
      <c r="B9" s="147" t="s">
        <v>250</v>
      </c>
      <c r="C9" s="394">
        <v>0</v>
      </c>
      <c r="D9" s="400">
        <f t="shared" si="0"/>
        <v>0</v>
      </c>
      <c r="E9" s="117" t="s">
        <v>402</v>
      </c>
      <c r="F9" s="311" t="s">
        <v>404</v>
      </c>
      <c r="G9" s="321" t="s">
        <v>356</v>
      </c>
      <c r="H9" s="143"/>
      <c r="I9" s="143"/>
      <c r="J9" s="143"/>
      <c r="K9" s="143"/>
      <c r="L9" s="143"/>
      <c r="M9" s="143"/>
      <c r="N9" s="143"/>
      <c r="O9" s="143"/>
      <c r="P9" s="143"/>
      <c r="Q9" s="143"/>
      <c r="R9" s="143"/>
      <c r="S9" s="143"/>
      <c r="T9" s="143"/>
      <c r="U9" s="143"/>
      <c r="V9" s="143"/>
      <c r="W9" s="143"/>
      <c r="X9" s="143"/>
      <c r="Y9" s="143"/>
    </row>
    <row r="10" spans="1:25" ht="25.9" customHeight="1" x14ac:dyDescent="0.25">
      <c r="A10" s="146"/>
      <c r="B10" s="149" t="s">
        <v>254</v>
      </c>
      <c r="C10" s="401">
        <v>0</v>
      </c>
      <c r="D10" s="400">
        <f t="shared" si="0"/>
        <v>0</v>
      </c>
      <c r="E10" s="117" t="s">
        <v>402</v>
      </c>
      <c r="F10" s="403" t="s">
        <v>404</v>
      </c>
      <c r="G10" s="321" t="s">
        <v>357</v>
      </c>
    </row>
    <row r="11" spans="1:25" s="152" customFormat="1" ht="25.9" customHeight="1" x14ac:dyDescent="0.25">
      <c r="A11" s="146"/>
      <c r="B11" s="149" t="s">
        <v>235</v>
      </c>
      <c r="C11" s="401">
        <v>1</v>
      </c>
      <c r="D11" s="400">
        <f t="shared" si="0"/>
        <v>6.25</v>
      </c>
      <c r="E11" s="396" t="s">
        <v>15</v>
      </c>
      <c r="F11" s="393" t="s">
        <v>426</v>
      </c>
      <c r="G11" s="322" t="s">
        <v>340</v>
      </c>
    </row>
    <row r="12" spans="1:25" s="152" customFormat="1" ht="25.9" customHeight="1" x14ac:dyDescent="0.25">
      <c r="A12" s="146"/>
      <c r="B12" s="149" t="s">
        <v>251</v>
      </c>
      <c r="C12" s="401">
        <v>0</v>
      </c>
      <c r="D12" s="400">
        <f t="shared" si="0"/>
        <v>0</v>
      </c>
      <c r="E12" s="117" t="s">
        <v>402</v>
      </c>
      <c r="F12" s="311" t="s">
        <v>404</v>
      </c>
      <c r="G12" s="322" t="s">
        <v>358</v>
      </c>
    </row>
    <row r="13" spans="1:25" ht="25.9" customHeight="1" x14ac:dyDescent="0.25">
      <c r="A13" s="146"/>
      <c r="B13" s="147" t="s">
        <v>71</v>
      </c>
      <c r="C13" s="401">
        <v>0</v>
      </c>
      <c r="D13" s="400">
        <f t="shared" si="0"/>
        <v>0</v>
      </c>
      <c r="E13" s="117" t="s">
        <v>402</v>
      </c>
      <c r="F13" s="311" t="s">
        <v>404</v>
      </c>
      <c r="G13" s="311" t="s">
        <v>337</v>
      </c>
    </row>
    <row r="14" spans="1:25" ht="25.9" customHeight="1" x14ac:dyDescent="0.25">
      <c r="A14" s="146"/>
      <c r="B14" s="149" t="s">
        <v>252</v>
      </c>
      <c r="C14" s="401">
        <v>0</v>
      </c>
      <c r="D14" s="400">
        <f t="shared" si="0"/>
        <v>0</v>
      </c>
      <c r="E14" s="117" t="s">
        <v>402</v>
      </c>
      <c r="F14" s="311" t="s">
        <v>404</v>
      </c>
      <c r="G14" s="321" t="s">
        <v>359</v>
      </c>
    </row>
    <row r="15" spans="1:25" ht="38.25" customHeight="1" x14ac:dyDescent="0.25">
      <c r="A15" s="157"/>
      <c r="B15" s="149" t="s">
        <v>253</v>
      </c>
      <c r="C15" s="401">
        <v>0</v>
      </c>
      <c r="D15" s="400">
        <f t="shared" si="0"/>
        <v>0</v>
      </c>
      <c r="E15" s="117" t="s">
        <v>402</v>
      </c>
      <c r="F15" s="311" t="s">
        <v>404</v>
      </c>
      <c r="G15" s="321" t="s">
        <v>360</v>
      </c>
    </row>
    <row r="16" spans="1:25" ht="25.9" customHeight="1" thickBot="1" x14ac:dyDescent="0.3">
      <c r="A16" s="157"/>
      <c r="B16" s="150" t="s">
        <v>237</v>
      </c>
      <c r="C16" s="395">
        <v>0</v>
      </c>
      <c r="D16" s="402">
        <f t="shared" si="0"/>
        <v>0</v>
      </c>
      <c r="E16" s="118" t="s">
        <v>402</v>
      </c>
      <c r="F16" s="313" t="s">
        <v>404</v>
      </c>
      <c r="G16" s="313" t="s">
        <v>310</v>
      </c>
    </row>
    <row r="17" spans="1:7" ht="1.1499999999999999" customHeight="1" thickTop="1" x14ac:dyDescent="0.25">
      <c r="A17" s="158"/>
      <c r="B17" s="151"/>
      <c r="C17" s="159"/>
      <c r="D17" s="160"/>
      <c r="E17" s="161"/>
    </row>
    <row r="18" spans="1:7" ht="10.9" customHeight="1" x14ac:dyDescent="0.25">
      <c r="A18" s="550"/>
      <c r="B18" s="533"/>
      <c r="C18" s="124"/>
      <c r="D18" s="124"/>
      <c r="E18" s="124"/>
    </row>
    <row r="19" spans="1:7" s="279" customFormat="1" ht="54.75" customHeight="1" x14ac:dyDescent="0.25">
      <c r="A19" s="316"/>
      <c r="B19" s="538" t="s">
        <v>344</v>
      </c>
      <c r="C19" s="538"/>
      <c r="D19" s="538"/>
      <c r="E19" s="318"/>
      <c r="F19" s="529" t="s">
        <v>345</v>
      </c>
      <c r="G19" s="529"/>
    </row>
    <row r="20" spans="1:7" ht="25.9" customHeight="1" x14ac:dyDescent="0.25">
      <c r="A20" s="240"/>
      <c r="B20" s="530" t="s">
        <v>100</v>
      </c>
      <c r="C20" s="530"/>
      <c r="D20" s="315"/>
      <c r="E20" s="268"/>
      <c r="F20" s="492" t="s">
        <v>361</v>
      </c>
      <c r="G20" s="492"/>
    </row>
    <row r="21" spans="1:7" ht="19.899999999999999" customHeight="1" x14ac:dyDescent="0.25">
      <c r="B21" s="286" t="s">
        <v>135</v>
      </c>
      <c r="C21" s="286"/>
      <c r="D21" s="326"/>
      <c r="E21" s="277"/>
      <c r="F21" s="277"/>
      <c r="G21" s="137" t="s">
        <v>362</v>
      </c>
    </row>
    <row r="22" spans="1:7" ht="10.5" customHeight="1" x14ac:dyDescent="0.25">
      <c r="B22" s="286"/>
      <c r="C22" s="286"/>
      <c r="D22" s="326"/>
      <c r="E22" s="277"/>
      <c r="F22" s="277"/>
      <c r="G22" s="137"/>
    </row>
    <row r="23" spans="1:7" s="120" customFormat="1" ht="18" customHeight="1" x14ac:dyDescent="0.25">
      <c r="A23" s="473" t="s">
        <v>78</v>
      </c>
      <c r="B23" s="473"/>
      <c r="C23" s="473"/>
      <c r="D23" s="138"/>
      <c r="E23" s="123">
        <v>21</v>
      </c>
      <c r="F23" s="483" t="s">
        <v>277</v>
      </c>
      <c r="G23" s="483"/>
    </row>
  </sheetData>
  <mergeCells count="13">
    <mergeCell ref="F20:G20"/>
    <mergeCell ref="F23:G23"/>
    <mergeCell ref="A1:G1"/>
    <mergeCell ref="B2:G2"/>
    <mergeCell ref="F4:F5"/>
    <mergeCell ref="B4:B5"/>
    <mergeCell ref="G4:G5"/>
    <mergeCell ref="A18:B18"/>
    <mergeCell ref="B19:D19"/>
    <mergeCell ref="A23:C23"/>
    <mergeCell ref="E4:E5"/>
    <mergeCell ref="B20:C20"/>
    <mergeCell ref="F19:G19"/>
  </mergeCells>
  <printOptions horizontalCentered="1"/>
  <pageMargins left="0.25" right="0.25" top="0.75" bottom="0.75" header="0.3" footer="0.3"/>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K28"/>
  <sheetViews>
    <sheetView rightToLeft="1" view="pageBreakPreview" zoomScale="122" zoomScaleNormal="130" zoomScaleSheetLayoutView="122" workbookViewId="0">
      <selection activeCell="B6" sqref="B6:B7"/>
    </sheetView>
  </sheetViews>
  <sheetFormatPr defaultColWidth="9" defaultRowHeight="15" x14ac:dyDescent="0.25"/>
  <cols>
    <col min="1" max="1" width="14.5703125" customWidth="1"/>
    <col min="2" max="2" width="13.28515625" customWidth="1"/>
    <col min="3" max="4" width="11.7109375" customWidth="1"/>
    <col min="5" max="5" width="1" customWidth="1"/>
    <col min="6" max="7" width="10" customWidth="1"/>
    <col min="8" max="8" width="28.42578125" customWidth="1"/>
    <col min="9" max="9" width="26" customWidth="1"/>
    <col min="10" max="10" width="18" customWidth="1"/>
  </cols>
  <sheetData>
    <row r="1" spans="1:11" ht="23.25" customHeight="1" x14ac:dyDescent="0.25">
      <c r="A1" s="563" t="s">
        <v>380</v>
      </c>
      <c r="B1" s="563"/>
      <c r="C1" s="563"/>
      <c r="D1" s="563"/>
      <c r="E1" s="563"/>
      <c r="F1" s="563"/>
      <c r="G1" s="563"/>
      <c r="H1" s="563"/>
      <c r="I1" s="563"/>
      <c r="J1" s="563"/>
    </row>
    <row r="2" spans="1:11" ht="23.25" customHeight="1" x14ac:dyDescent="0.25">
      <c r="A2" s="539" t="s">
        <v>335</v>
      </c>
      <c r="B2" s="539"/>
      <c r="C2" s="539"/>
      <c r="D2" s="539"/>
      <c r="E2" s="539"/>
      <c r="F2" s="539"/>
      <c r="G2" s="539"/>
      <c r="H2" s="539"/>
      <c r="I2" s="539"/>
      <c r="J2" s="539"/>
      <c r="K2" s="281"/>
    </row>
    <row r="3" spans="1:11" ht="21" customHeight="1" thickBot="1" x14ac:dyDescent="0.3">
      <c r="A3" s="126" t="s">
        <v>58</v>
      </c>
      <c r="B3" s="5"/>
      <c r="C3" s="5"/>
      <c r="D3" s="5"/>
      <c r="E3" s="5"/>
      <c r="F3" s="5"/>
      <c r="G3" s="5"/>
      <c r="H3" s="223"/>
      <c r="I3" s="545" t="s">
        <v>226</v>
      </c>
      <c r="J3" s="545"/>
    </row>
    <row r="4" spans="1:11" ht="31.5" customHeight="1" thickTop="1" x14ac:dyDescent="0.25">
      <c r="A4" s="555" t="s">
        <v>0</v>
      </c>
      <c r="B4" s="559" t="s">
        <v>279</v>
      </c>
      <c r="C4" s="558" t="s">
        <v>154</v>
      </c>
      <c r="D4" s="558"/>
      <c r="E4" s="112"/>
      <c r="F4" s="558" t="s">
        <v>175</v>
      </c>
      <c r="G4" s="558"/>
      <c r="H4" s="559" t="s">
        <v>138</v>
      </c>
      <c r="I4" s="552" t="s">
        <v>321</v>
      </c>
      <c r="J4" s="485" t="s">
        <v>192</v>
      </c>
    </row>
    <row r="5" spans="1:11" ht="28.9" customHeight="1" x14ac:dyDescent="0.25">
      <c r="A5" s="556"/>
      <c r="B5" s="560"/>
      <c r="C5" s="564" t="s">
        <v>332</v>
      </c>
      <c r="D5" s="564"/>
      <c r="E5" s="282"/>
      <c r="F5" s="564" t="s">
        <v>328</v>
      </c>
      <c r="G5" s="564"/>
      <c r="H5" s="560"/>
      <c r="I5" s="553"/>
      <c r="J5" s="486"/>
    </row>
    <row r="6" spans="1:11" ht="20.45" customHeight="1" x14ac:dyDescent="0.25">
      <c r="A6" s="556"/>
      <c r="B6" s="553" t="s">
        <v>516</v>
      </c>
      <c r="C6" s="283" t="s">
        <v>155</v>
      </c>
      <c r="D6" s="283" t="s">
        <v>280</v>
      </c>
      <c r="E6" s="282"/>
      <c r="F6" s="283" t="s">
        <v>156</v>
      </c>
      <c r="G6" s="283" t="s">
        <v>157</v>
      </c>
      <c r="H6" s="560"/>
      <c r="I6" s="553"/>
      <c r="J6" s="486"/>
    </row>
    <row r="7" spans="1:11" ht="20.45" customHeight="1" x14ac:dyDescent="0.25">
      <c r="A7" s="557"/>
      <c r="B7" s="554"/>
      <c r="C7" s="292" t="s">
        <v>333</v>
      </c>
      <c r="D7" s="292" t="s">
        <v>334</v>
      </c>
      <c r="E7" s="113"/>
      <c r="F7" s="292" t="s">
        <v>324</v>
      </c>
      <c r="G7" s="292" t="s">
        <v>325</v>
      </c>
      <c r="H7" s="561"/>
      <c r="I7" s="554"/>
      <c r="J7" s="487"/>
    </row>
    <row r="8" spans="1:11" ht="22.5" customHeight="1" x14ac:dyDescent="0.25">
      <c r="A8" s="55" t="s">
        <v>1</v>
      </c>
      <c r="B8" s="67">
        <v>1</v>
      </c>
      <c r="C8" s="67">
        <v>0</v>
      </c>
      <c r="D8" s="67">
        <v>1</v>
      </c>
      <c r="E8" s="67"/>
      <c r="F8" s="67">
        <v>0</v>
      </c>
      <c r="G8" s="106">
        <v>1</v>
      </c>
      <c r="H8" s="404" t="s">
        <v>427</v>
      </c>
      <c r="I8" s="67" t="s">
        <v>429</v>
      </c>
      <c r="J8" s="227" t="s">
        <v>199</v>
      </c>
    </row>
    <row r="9" spans="1:11" ht="22.5" customHeight="1" x14ac:dyDescent="0.25">
      <c r="A9" s="52" t="s">
        <v>2</v>
      </c>
      <c r="B9" s="12">
        <v>2</v>
      </c>
      <c r="C9" s="12">
        <v>2</v>
      </c>
      <c r="D9" s="67">
        <v>0</v>
      </c>
      <c r="E9" s="67"/>
      <c r="F9" s="67">
        <v>2</v>
      </c>
      <c r="G9" s="106">
        <v>0</v>
      </c>
      <c r="H9" s="74"/>
      <c r="I9" s="74"/>
      <c r="J9" s="228" t="s">
        <v>200</v>
      </c>
    </row>
    <row r="10" spans="1:11" ht="22.5" customHeight="1" x14ac:dyDescent="0.25">
      <c r="A10" s="52" t="s">
        <v>3</v>
      </c>
      <c r="B10" s="12">
        <v>0</v>
      </c>
      <c r="C10" s="12">
        <v>0</v>
      </c>
      <c r="D10" s="67">
        <v>0</v>
      </c>
      <c r="E10" s="67"/>
      <c r="F10" s="67">
        <v>0</v>
      </c>
      <c r="G10" s="106">
        <v>0</v>
      </c>
      <c r="H10" s="74"/>
      <c r="I10" s="74"/>
      <c r="J10" s="228" t="s">
        <v>201</v>
      </c>
    </row>
    <row r="11" spans="1:11" ht="22.5" customHeight="1" x14ac:dyDescent="0.25">
      <c r="A11" s="52" t="s">
        <v>15</v>
      </c>
      <c r="B11" s="67">
        <v>0</v>
      </c>
      <c r="C11" s="67">
        <v>0</v>
      </c>
      <c r="D11" s="67">
        <v>0</v>
      </c>
      <c r="E11" s="67"/>
      <c r="F11" s="67">
        <v>0</v>
      </c>
      <c r="G11" s="106">
        <v>0</v>
      </c>
      <c r="H11" s="67"/>
      <c r="I11" s="67"/>
      <c r="J11" s="229" t="s">
        <v>202</v>
      </c>
    </row>
    <row r="12" spans="1:11" ht="22.5" customHeight="1" x14ac:dyDescent="0.25">
      <c r="A12" s="52" t="s">
        <v>21</v>
      </c>
      <c r="B12" s="406">
        <v>14</v>
      </c>
      <c r="C12" s="12">
        <v>14</v>
      </c>
      <c r="D12" s="67">
        <v>0</v>
      </c>
      <c r="E12" s="67"/>
      <c r="F12" s="67">
        <v>9</v>
      </c>
      <c r="G12" s="106">
        <v>5</v>
      </c>
      <c r="H12" s="407" t="s">
        <v>431</v>
      </c>
      <c r="I12" s="74" t="s">
        <v>432</v>
      </c>
      <c r="J12" s="228" t="s">
        <v>203</v>
      </c>
    </row>
    <row r="13" spans="1:11" ht="22.5" customHeight="1" x14ac:dyDescent="0.25">
      <c r="A13" s="56" t="s">
        <v>22</v>
      </c>
      <c r="B13" s="15">
        <v>0</v>
      </c>
      <c r="C13" s="15">
        <v>0</v>
      </c>
      <c r="D13" s="27">
        <v>0</v>
      </c>
      <c r="E13" s="27"/>
      <c r="F13" s="27">
        <v>0</v>
      </c>
      <c r="G13" s="83">
        <v>0</v>
      </c>
      <c r="H13" s="82"/>
      <c r="I13" s="82"/>
      <c r="J13" s="228" t="s">
        <v>204</v>
      </c>
      <c r="K13" s="1"/>
    </row>
    <row r="14" spans="1:11" ht="22.5" customHeight="1" x14ac:dyDescent="0.25">
      <c r="A14" s="52" t="s">
        <v>4</v>
      </c>
      <c r="B14" s="12">
        <v>0</v>
      </c>
      <c r="C14" s="12">
        <v>0</v>
      </c>
      <c r="D14" s="12">
        <v>0</v>
      </c>
      <c r="E14" s="12"/>
      <c r="F14" s="12">
        <v>0</v>
      </c>
      <c r="G14" s="84">
        <v>0</v>
      </c>
      <c r="H14" s="74"/>
      <c r="I14" s="74"/>
      <c r="J14" s="228" t="s">
        <v>205</v>
      </c>
    </row>
    <row r="15" spans="1:11" ht="22.5" customHeight="1" x14ac:dyDescent="0.25">
      <c r="A15" s="52" t="s">
        <v>5</v>
      </c>
      <c r="B15" s="12">
        <v>1</v>
      </c>
      <c r="C15" s="12">
        <v>1</v>
      </c>
      <c r="D15" s="67">
        <v>0</v>
      </c>
      <c r="E15" s="67"/>
      <c r="F15" s="67">
        <v>1</v>
      </c>
      <c r="G15" s="106">
        <v>0</v>
      </c>
      <c r="H15" s="12"/>
      <c r="I15" s="12"/>
      <c r="J15" s="228" t="s">
        <v>206</v>
      </c>
    </row>
    <row r="16" spans="1:11" ht="22.5" customHeight="1" x14ac:dyDescent="0.25">
      <c r="A16" s="52" t="s">
        <v>6</v>
      </c>
      <c r="B16" s="68">
        <v>0</v>
      </c>
      <c r="C16" s="68">
        <v>0</v>
      </c>
      <c r="D16" s="111">
        <v>0</v>
      </c>
      <c r="E16" s="111"/>
      <c r="F16" s="111">
        <v>0</v>
      </c>
      <c r="G16" s="106">
        <v>0</v>
      </c>
      <c r="H16" s="81"/>
      <c r="I16" s="81"/>
      <c r="J16" s="228" t="s">
        <v>207</v>
      </c>
    </row>
    <row r="17" spans="1:10" ht="22.5" customHeight="1" x14ac:dyDescent="0.25">
      <c r="A17" s="52" t="s">
        <v>20</v>
      </c>
      <c r="B17" s="12">
        <v>0</v>
      </c>
      <c r="C17" s="12">
        <v>0</v>
      </c>
      <c r="D17" s="67">
        <v>0</v>
      </c>
      <c r="E17" s="67"/>
      <c r="F17" s="67">
        <v>0</v>
      </c>
      <c r="G17" s="106">
        <v>0</v>
      </c>
      <c r="H17" s="12"/>
      <c r="I17" s="12"/>
      <c r="J17" s="228" t="s">
        <v>208</v>
      </c>
    </row>
    <row r="18" spans="1:10" ht="22.5" customHeight="1" x14ac:dyDescent="0.25">
      <c r="A18" s="52" t="s">
        <v>8</v>
      </c>
      <c r="B18" s="12">
        <v>5</v>
      </c>
      <c r="C18" s="12">
        <v>4</v>
      </c>
      <c r="D18" s="67">
        <v>1</v>
      </c>
      <c r="E18" s="67"/>
      <c r="F18" s="67">
        <v>5</v>
      </c>
      <c r="G18" s="106">
        <v>0</v>
      </c>
      <c r="H18" s="74"/>
      <c r="I18" s="74"/>
      <c r="J18" s="228" t="s">
        <v>209</v>
      </c>
    </row>
    <row r="19" spans="1:10" ht="22.5" customHeight="1" x14ac:dyDescent="0.25">
      <c r="A19" s="52" t="s">
        <v>9</v>
      </c>
      <c r="B19" s="12">
        <v>0</v>
      </c>
      <c r="C19" s="12">
        <v>0</v>
      </c>
      <c r="D19" s="67">
        <v>0</v>
      </c>
      <c r="E19" s="67"/>
      <c r="F19" s="67">
        <v>0</v>
      </c>
      <c r="G19" s="106">
        <v>0</v>
      </c>
      <c r="H19" s="74"/>
      <c r="I19" s="74"/>
      <c r="J19" s="228" t="s">
        <v>210</v>
      </c>
    </row>
    <row r="20" spans="1:10" ht="22.5" customHeight="1" x14ac:dyDescent="0.25">
      <c r="A20" s="52" t="s">
        <v>10</v>
      </c>
      <c r="B20" s="68">
        <v>0</v>
      </c>
      <c r="C20" s="68">
        <v>0</v>
      </c>
      <c r="D20" s="111">
        <v>0</v>
      </c>
      <c r="E20" s="111"/>
      <c r="F20" s="111">
        <v>0</v>
      </c>
      <c r="G20" s="106">
        <v>0</v>
      </c>
      <c r="H20" s="81"/>
      <c r="I20" s="81"/>
      <c r="J20" s="228" t="s">
        <v>211</v>
      </c>
    </row>
    <row r="21" spans="1:10" ht="22.5" customHeight="1" x14ac:dyDescent="0.25">
      <c r="A21" s="52" t="s">
        <v>11</v>
      </c>
      <c r="B21" s="12">
        <v>0</v>
      </c>
      <c r="C21" s="12">
        <v>0</v>
      </c>
      <c r="D21" s="67">
        <v>0</v>
      </c>
      <c r="E21" s="67"/>
      <c r="F21" s="67">
        <v>0</v>
      </c>
      <c r="G21" s="106">
        <v>0</v>
      </c>
      <c r="H21" s="74"/>
      <c r="I21" s="74"/>
      <c r="J21" s="228" t="s">
        <v>212</v>
      </c>
    </row>
    <row r="22" spans="1:10" ht="22.5" customHeight="1" x14ac:dyDescent="0.25">
      <c r="A22" s="52" t="s">
        <v>12</v>
      </c>
      <c r="B22" s="12">
        <v>1</v>
      </c>
      <c r="C22" s="12">
        <v>1</v>
      </c>
      <c r="D22" s="67">
        <v>0</v>
      </c>
      <c r="E22" s="67"/>
      <c r="F22" s="67">
        <v>1</v>
      </c>
      <c r="G22" s="106">
        <v>0</v>
      </c>
      <c r="H22" s="74"/>
      <c r="I22" s="74"/>
      <c r="J22" s="228" t="s">
        <v>213</v>
      </c>
    </row>
    <row r="23" spans="1:10" ht="58.5" customHeight="1" thickBot="1" x14ac:dyDescent="0.3">
      <c r="A23" s="56" t="s">
        <v>13</v>
      </c>
      <c r="B23" s="15">
        <v>6</v>
      </c>
      <c r="C23" s="12">
        <v>6</v>
      </c>
      <c r="D23" s="67">
        <v>0</v>
      </c>
      <c r="E23" s="67"/>
      <c r="F23" s="67">
        <v>4</v>
      </c>
      <c r="G23" s="106">
        <v>2</v>
      </c>
      <c r="H23" s="405" t="s">
        <v>428</v>
      </c>
      <c r="I23" s="82" t="s">
        <v>430</v>
      </c>
      <c r="J23" s="230" t="s">
        <v>214</v>
      </c>
    </row>
    <row r="24" spans="1:10" ht="21.6" customHeight="1" thickTop="1" thickBot="1" x14ac:dyDescent="0.3">
      <c r="A24" s="19" t="s">
        <v>31</v>
      </c>
      <c r="B24" s="20">
        <f>SUM(B8:B23)</f>
        <v>30</v>
      </c>
      <c r="C24" s="20">
        <f>SUM(C8:C23)</f>
        <v>28</v>
      </c>
      <c r="D24" s="20">
        <f>SUM(D8:D23)</f>
        <v>2</v>
      </c>
      <c r="E24" s="20"/>
      <c r="F24" s="20">
        <f>SUM(F8:F23)</f>
        <v>22</v>
      </c>
      <c r="G24" s="20">
        <f>SUM(G8:G23)</f>
        <v>8</v>
      </c>
      <c r="H24" s="24"/>
      <c r="I24" s="24"/>
      <c r="J24" s="231" t="s">
        <v>215</v>
      </c>
    </row>
    <row r="25" spans="1:10" ht="5.45" customHeight="1" thickTop="1" x14ac:dyDescent="0.25">
      <c r="A25" s="57"/>
      <c r="B25" s="27"/>
      <c r="C25" s="83"/>
      <c r="D25" s="83"/>
      <c r="E25" s="83"/>
      <c r="F25" s="83"/>
      <c r="G25" s="83"/>
      <c r="H25" s="83"/>
    </row>
    <row r="26" spans="1:10" ht="25.15" customHeight="1" x14ac:dyDescent="0.25">
      <c r="A26" s="530" t="s">
        <v>100</v>
      </c>
      <c r="B26" s="530"/>
      <c r="C26" s="530"/>
      <c r="D26" s="530"/>
      <c r="E26" s="18"/>
      <c r="F26" s="268"/>
      <c r="G26" s="268"/>
      <c r="H26" s="268"/>
      <c r="I26" s="492" t="s">
        <v>361</v>
      </c>
      <c r="J26" s="492"/>
    </row>
    <row r="27" spans="1:10" s="1" customFormat="1" ht="18" customHeight="1" x14ac:dyDescent="0.25">
      <c r="A27" s="484" t="s">
        <v>135</v>
      </c>
      <c r="B27" s="484"/>
      <c r="C27" s="484"/>
      <c r="D27" s="484"/>
      <c r="E27" s="39"/>
      <c r="F27" s="280"/>
      <c r="G27" s="277"/>
      <c r="H27" s="277"/>
      <c r="I27" s="562" t="s">
        <v>362</v>
      </c>
      <c r="J27" s="562"/>
    </row>
    <row r="28" spans="1:10" s="120" customFormat="1" ht="18" customHeight="1" x14ac:dyDescent="0.25">
      <c r="A28" s="473" t="s">
        <v>78</v>
      </c>
      <c r="B28" s="473"/>
      <c r="C28" s="473"/>
      <c r="D28" s="138"/>
      <c r="E28" s="483"/>
      <c r="F28" s="483"/>
      <c r="G28" s="551">
        <v>22</v>
      </c>
      <c r="H28" s="551"/>
      <c r="I28" s="483" t="s">
        <v>277</v>
      </c>
      <c r="J28" s="483"/>
    </row>
  </sheetData>
  <mergeCells count="21">
    <mergeCell ref="A1:J1"/>
    <mergeCell ref="A2:J2"/>
    <mergeCell ref="I3:J3"/>
    <mergeCell ref="F5:G5"/>
    <mergeCell ref="C5:D5"/>
    <mergeCell ref="I28:J28"/>
    <mergeCell ref="G28:H28"/>
    <mergeCell ref="A27:D27"/>
    <mergeCell ref="I4:I7"/>
    <mergeCell ref="A4:A7"/>
    <mergeCell ref="F4:G4"/>
    <mergeCell ref="C4:D4"/>
    <mergeCell ref="B4:B5"/>
    <mergeCell ref="H4:H7"/>
    <mergeCell ref="A28:C28"/>
    <mergeCell ref="E28:F28"/>
    <mergeCell ref="B6:B7"/>
    <mergeCell ref="J4:J7"/>
    <mergeCell ref="A26:D26"/>
    <mergeCell ref="I27:J27"/>
    <mergeCell ref="I26:J26"/>
  </mergeCells>
  <printOptions horizontalCentered="1" verticalCentered="1"/>
  <pageMargins left="0.511811023622047" right="0.511811023622047" top="0.59055118100000004" bottom="0.196850393700787" header="0.31496062992126" footer="0.31496062992126"/>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M29"/>
  <sheetViews>
    <sheetView rightToLeft="1" view="pageBreakPreview" zoomScale="120" zoomScaleNormal="130" zoomScaleSheetLayoutView="120" workbookViewId="0">
      <selection activeCell="B6" sqref="B6:B7"/>
    </sheetView>
  </sheetViews>
  <sheetFormatPr defaultColWidth="9" defaultRowHeight="15" x14ac:dyDescent="0.25"/>
  <cols>
    <col min="1" max="1" width="11.28515625" customWidth="1"/>
    <col min="2" max="2" width="18.28515625" customWidth="1"/>
    <col min="3" max="3" width="12.42578125" customWidth="1"/>
    <col min="4" max="4" width="7.85546875" customWidth="1"/>
    <col min="5" max="5" width="0.85546875" customWidth="1"/>
    <col min="6" max="6" width="12" customWidth="1"/>
    <col min="7" max="7" width="9.28515625" customWidth="1"/>
    <col min="8" max="8" width="28" customWidth="1"/>
    <col min="9" max="9" width="29.42578125" customWidth="1"/>
    <col min="10" max="10" width="16.85546875" customWidth="1"/>
  </cols>
  <sheetData>
    <row r="1" spans="1:13" ht="28.9" customHeight="1" x14ac:dyDescent="0.25">
      <c r="A1" s="563" t="s">
        <v>381</v>
      </c>
      <c r="B1" s="563"/>
      <c r="C1" s="563"/>
      <c r="D1" s="563"/>
      <c r="E1" s="563"/>
      <c r="F1" s="563"/>
      <c r="G1" s="563"/>
      <c r="H1" s="563"/>
      <c r="I1" s="563"/>
      <c r="J1" s="563"/>
    </row>
    <row r="2" spans="1:13" ht="32.450000000000003" customHeight="1" x14ac:dyDescent="0.25">
      <c r="A2" s="566" t="s">
        <v>331</v>
      </c>
      <c r="B2" s="566"/>
      <c r="C2" s="566"/>
      <c r="D2" s="566"/>
      <c r="E2" s="566"/>
      <c r="F2" s="566"/>
      <c r="G2" s="566"/>
      <c r="H2" s="566"/>
      <c r="I2" s="566"/>
      <c r="J2" s="566"/>
    </row>
    <row r="3" spans="1:13" ht="19.899999999999999" customHeight="1" thickBot="1" x14ac:dyDescent="0.3">
      <c r="A3" s="26" t="s">
        <v>59</v>
      </c>
      <c r="B3" s="5"/>
      <c r="C3" s="5"/>
      <c r="D3" s="5"/>
      <c r="E3" s="5"/>
      <c r="F3" s="5"/>
      <c r="G3" s="5"/>
      <c r="H3" s="223"/>
      <c r="J3" s="223" t="s">
        <v>228</v>
      </c>
      <c r="L3" s="114"/>
    </row>
    <row r="4" spans="1:13" ht="28.9" customHeight="1" thickTop="1" x14ac:dyDescent="0.25">
      <c r="A4" s="555" t="s">
        <v>0</v>
      </c>
      <c r="B4" s="559" t="s">
        <v>245</v>
      </c>
      <c r="C4" s="558" t="s">
        <v>154</v>
      </c>
      <c r="D4" s="558"/>
      <c r="E4" s="559"/>
      <c r="F4" s="558" t="s">
        <v>175</v>
      </c>
      <c r="G4" s="558"/>
      <c r="H4" s="559" t="s">
        <v>138</v>
      </c>
      <c r="I4" s="552" t="s">
        <v>321</v>
      </c>
      <c r="J4" s="485" t="s">
        <v>192</v>
      </c>
    </row>
    <row r="5" spans="1:13" ht="30" customHeight="1" x14ac:dyDescent="0.25">
      <c r="A5" s="556"/>
      <c r="B5" s="560"/>
      <c r="C5" s="564" t="s">
        <v>332</v>
      </c>
      <c r="D5" s="564"/>
      <c r="E5" s="560"/>
      <c r="F5" s="564" t="s">
        <v>328</v>
      </c>
      <c r="G5" s="564"/>
      <c r="H5" s="560"/>
      <c r="I5" s="553"/>
      <c r="J5" s="486"/>
    </row>
    <row r="6" spans="1:13" ht="27.6" customHeight="1" x14ac:dyDescent="0.25">
      <c r="A6" s="556"/>
      <c r="B6" s="553" t="s">
        <v>517</v>
      </c>
      <c r="C6" s="291" t="s">
        <v>155</v>
      </c>
      <c r="D6" s="291" t="s">
        <v>280</v>
      </c>
      <c r="E6" s="560"/>
      <c r="F6" s="291" t="s">
        <v>156</v>
      </c>
      <c r="G6" s="291" t="s">
        <v>157</v>
      </c>
      <c r="H6" s="560"/>
      <c r="I6" s="553"/>
      <c r="J6" s="486"/>
    </row>
    <row r="7" spans="1:13" ht="24" customHeight="1" x14ac:dyDescent="0.25">
      <c r="A7" s="557"/>
      <c r="B7" s="554"/>
      <c r="C7" s="292" t="s">
        <v>333</v>
      </c>
      <c r="D7" s="292" t="s">
        <v>334</v>
      </c>
      <c r="E7" s="561"/>
      <c r="F7" s="292" t="s">
        <v>324</v>
      </c>
      <c r="G7" s="292" t="s">
        <v>325</v>
      </c>
      <c r="H7" s="561"/>
      <c r="I7" s="554"/>
      <c r="J7" s="487"/>
    </row>
    <row r="8" spans="1:13" ht="21" customHeight="1" x14ac:dyDescent="0.25">
      <c r="A8" s="55" t="s">
        <v>1</v>
      </c>
      <c r="B8" s="67">
        <v>0</v>
      </c>
      <c r="C8" s="67">
        <v>0</v>
      </c>
      <c r="D8" s="67">
        <v>0</v>
      </c>
      <c r="E8" s="67"/>
      <c r="F8" s="67">
        <v>0</v>
      </c>
      <c r="G8" s="106">
        <v>0</v>
      </c>
      <c r="H8" s="67"/>
      <c r="I8" s="67"/>
      <c r="J8" s="227" t="s">
        <v>199</v>
      </c>
    </row>
    <row r="9" spans="1:13" ht="21" customHeight="1" x14ac:dyDescent="0.25">
      <c r="A9" s="52" t="s">
        <v>2</v>
      </c>
      <c r="B9" s="12">
        <v>0</v>
      </c>
      <c r="C9" s="12">
        <v>0</v>
      </c>
      <c r="D9" s="67">
        <v>0</v>
      </c>
      <c r="E9" s="67"/>
      <c r="F9" s="67">
        <v>0</v>
      </c>
      <c r="G9" s="106">
        <v>0</v>
      </c>
      <c r="H9" s="74"/>
      <c r="I9" s="74"/>
      <c r="J9" s="228" t="s">
        <v>200</v>
      </c>
    </row>
    <row r="10" spans="1:13" ht="21" customHeight="1" x14ac:dyDescent="0.25">
      <c r="A10" s="52" t="s">
        <v>3</v>
      </c>
      <c r="B10" s="12">
        <v>4</v>
      </c>
      <c r="C10" s="12">
        <v>0</v>
      </c>
      <c r="D10" s="67">
        <v>4</v>
      </c>
      <c r="E10" s="67"/>
      <c r="F10" s="67">
        <v>4</v>
      </c>
      <c r="G10" s="106">
        <v>0</v>
      </c>
      <c r="H10" s="74"/>
      <c r="I10" s="74"/>
      <c r="J10" s="228" t="s">
        <v>201</v>
      </c>
    </row>
    <row r="11" spans="1:13" ht="21" customHeight="1" x14ac:dyDescent="0.25">
      <c r="A11" s="52" t="s">
        <v>15</v>
      </c>
      <c r="B11" s="67">
        <v>6</v>
      </c>
      <c r="C11" s="67">
        <v>0</v>
      </c>
      <c r="D11" s="67">
        <v>6</v>
      </c>
      <c r="E11" s="67"/>
      <c r="F11" s="67">
        <v>6</v>
      </c>
      <c r="G11" s="106">
        <v>0</v>
      </c>
      <c r="H11" s="67"/>
      <c r="I11" s="67"/>
      <c r="J11" s="229" t="s">
        <v>202</v>
      </c>
    </row>
    <row r="12" spans="1:13" ht="21" customHeight="1" x14ac:dyDescent="0.25">
      <c r="A12" s="52" t="s">
        <v>21</v>
      </c>
      <c r="B12" s="12">
        <v>14</v>
      </c>
      <c r="C12" s="12">
        <v>0</v>
      </c>
      <c r="D12" s="67">
        <v>14</v>
      </c>
      <c r="E12" s="67"/>
      <c r="F12" s="67">
        <v>14</v>
      </c>
      <c r="G12" s="106">
        <v>0</v>
      </c>
      <c r="H12" s="74"/>
      <c r="I12" s="74"/>
      <c r="J12" s="228" t="s">
        <v>203</v>
      </c>
    </row>
    <row r="13" spans="1:13" ht="21" customHeight="1" x14ac:dyDescent="0.25">
      <c r="A13" s="56" t="s">
        <v>22</v>
      </c>
      <c r="B13" s="15">
        <v>6</v>
      </c>
      <c r="C13" s="15">
        <v>0</v>
      </c>
      <c r="D13" s="27">
        <v>6</v>
      </c>
      <c r="E13" s="27"/>
      <c r="F13" s="27">
        <v>6</v>
      </c>
      <c r="G13" s="83">
        <v>0</v>
      </c>
      <c r="H13" s="82"/>
      <c r="I13" s="82"/>
      <c r="J13" s="228" t="s">
        <v>204</v>
      </c>
      <c r="M13" s="1"/>
    </row>
    <row r="14" spans="1:13" ht="21" customHeight="1" x14ac:dyDescent="0.25">
      <c r="A14" s="52" t="s">
        <v>4</v>
      </c>
      <c r="B14" s="12">
        <v>5</v>
      </c>
      <c r="C14" s="12">
        <v>1</v>
      </c>
      <c r="D14" s="12">
        <v>4</v>
      </c>
      <c r="E14" s="12"/>
      <c r="F14" s="12">
        <v>5</v>
      </c>
      <c r="G14" s="84">
        <v>0</v>
      </c>
      <c r="H14" s="74"/>
      <c r="I14" s="74"/>
      <c r="J14" s="228" t="s">
        <v>205</v>
      </c>
    </row>
    <row r="15" spans="1:13" ht="21" customHeight="1" x14ac:dyDescent="0.25">
      <c r="A15" s="52" t="s">
        <v>5</v>
      </c>
      <c r="B15" s="12">
        <v>3</v>
      </c>
      <c r="C15" s="12">
        <v>3</v>
      </c>
      <c r="D15" s="67">
        <v>0</v>
      </c>
      <c r="E15" s="67"/>
      <c r="F15" s="67">
        <v>3</v>
      </c>
      <c r="G15" s="106">
        <v>0</v>
      </c>
      <c r="H15" s="12"/>
      <c r="I15" s="12"/>
      <c r="J15" s="228" t="s">
        <v>206</v>
      </c>
    </row>
    <row r="16" spans="1:13" ht="21" customHeight="1" x14ac:dyDescent="0.25">
      <c r="A16" s="52" t="s">
        <v>6</v>
      </c>
      <c r="B16" s="68">
        <v>1</v>
      </c>
      <c r="C16" s="68">
        <v>0</v>
      </c>
      <c r="D16" s="111">
        <v>1</v>
      </c>
      <c r="E16" s="111"/>
      <c r="F16" s="111">
        <v>1</v>
      </c>
      <c r="G16" s="106">
        <v>0</v>
      </c>
      <c r="H16" s="81"/>
      <c r="I16" s="81"/>
      <c r="J16" s="228" t="s">
        <v>207</v>
      </c>
    </row>
    <row r="17" spans="1:13" ht="21" customHeight="1" x14ac:dyDescent="0.25">
      <c r="A17" s="52" t="s">
        <v>20</v>
      </c>
      <c r="B17" s="406">
        <v>0</v>
      </c>
      <c r="C17" s="12">
        <v>0</v>
      </c>
      <c r="D17" s="67">
        <v>0</v>
      </c>
      <c r="E17" s="67"/>
      <c r="F17" s="67">
        <v>0</v>
      </c>
      <c r="G17" s="106">
        <v>0</v>
      </c>
      <c r="H17" s="12"/>
      <c r="I17" s="12"/>
      <c r="J17" s="228" t="s">
        <v>208</v>
      </c>
    </row>
    <row r="18" spans="1:13" ht="21" customHeight="1" x14ac:dyDescent="0.25">
      <c r="A18" s="52" t="s">
        <v>8</v>
      </c>
      <c r="B18" s="12">
        <v>2</v>
      </c>
      <c r="C18" s="12">
        <v>1</v>
      </c>
      <c r="D18" s="67">
        <v>1</v>
      </c>
      <c r="E18" s="67"/>
      <c r="F18" s="67">
        <v>2</v>
      </c>
      <c r="G18" s="106">
        <v>0</v>
      </c>
      <c r="H18" s="74"/>
      <c r="I18" s="74"/>
      <c r="J18" s="228" t="s">
        <v>209</v>
      </c>
    </row>
    <row r="19" spans="1:13" ht="21" customHeight="1" x14ac:dyDescent="0.25">
      <c r="A19" s="52" t="s">
        <v>9</v>
      </c>
      <c r="B19" s="12">
        <v>14</v>
      </c>
      <c r="C19" s="12">
        <v>0</v>
      </c>
      <c r="D19" s="67">
        <v>14</v>
      </c>
      <c r="E19" s="67"/>
      <c r="F19" s="67">
        <v>14</v>
      </c>
      <c r="G19" s="106">
        <v>0</v>
      </c>
      <c r="H19" s="74"/>
      <c r="I19" s="74"/>
      <c r="J19" s="228" t="s">
        <v>210</v>
      </c>
    </row>
    <row r="20" spans="1:13" ht="21" customHeight="1" x14ac:dyDescent="0.25">
      <c r="A20" s="52" t="s">
        <v>10</v>
      </c>
      <c r="B20" s="68">
        <v>0</v>
      </c>
      <c r="C20" s="68">
        <v>0</v>
      </c>
      <c r="D20" s="111">
        <v>0</v>
      </c>
      <c r="E20" s="111"/>
      <c r="F20" s="111">
        <v>0</v>
      </c>
      <c r="G20" s="106">
        <v>0</v>
      </c>
      <c r="H20" s="81"/>
      <c r="I20" s="81"/>
      <c r="J20" s="228" t="s">
        <v>211</v>
      </c>
    </row>
    <row r="21" spans="1:13" ht="21" customHeight="1" x14ac:dyDescent="0.25">
      <c r="A21" s="52" t="s">
        <v>11</v>
      </c>
      <c r="B21" s="12">
        <v>1</v>
      </c>
      <c r="C21" s="12">
        <v>0</v>
      </c>
      <c r="D21" s="67">
        <v>1</v>
      </c>
      <c r="E21" s="67"/>
      <c r="F21" s="67">
        <v>0</v>
      </c>
      <c r="G21" s="106">
        <v>1</v>
      </c>
      <c r="H21" s="408" t="s">
        <v>431</v>
      </c>
      <c r="I21" s="74" t="s">
        <v>432</v>
      </c>
      <c r="J21" s="228" t="s">
        <v>212</v>
      </c>
    </row>
    <row r="22" spans="1:13" ht="21" customHeight="1" x14ac:dyDescent="0.25">
      <c r="A22" s="52" t="s">
        <v>12</v>
      </c>
      <c r="B22" s="12">
        <v>1</v>
      </c>
      <c r="C22" s="12">
        <v>0</v>
      </c>
      <c r="D22" s="67">
        <v>1</v>
      </c>
      <c r="E22" s="67"/>
      <c r="F22" s="67">
        <v>1</v>
      </c>
      <c r="G22" s="106">
        <v>0</v>
      </c>
      <c r="H22" s="74"/>
      <c r="I22" s="74"/>
      <c r="J22" s="228" t="s">
        <v>213</v>
      </c>
    </row>
    <row r="23" spans="1:13" ht="21" customHeight="1" thickBot="1" x14ac:dyDescent="0.3">
      <c r="A23" s="56" t="s">
        <v>13</v>
      </c>
      <c r="B23" s="15">
        <v>3</v>
      </c>
      <c r="C23" s="12">
        <v>0</v>
      </c>
      <c r="D23" s="67">
        <v>3</v>
      </c>
      <c r="E23" s="67"/>
      <c r="F23" s="67">
        <v>3</v>
      </c>
      <c r="G23" s="106">
        <v>0</v>
      </c>
      <c r="H23" s="82"/>
      <c r="I23" s="82"/>
      <c r="J23" s="230" t="s">
        <v>214</v>
      </c>
    </row>
    <row r="24" spans="1:13" ht="21.6" customHeight="1" thickTop="1" thickBot="1" x14ac:dyDescent="0.3">
      <c r="A24" s="19" t="s">
        <v>31</v>
      </c>
      <c r="B24" s="20">
        <f>SUM(B8:B23)</f>
        <v>60</v>
      </c>
      <c r="C24" s="20">
        <f>SUM(C8:C23)</f>
        <v>5</v>
      </c>
      <c r="D24" s="20">
        <f>SUM(D8:D23)</f>
        <v>55</v>
      </c>
      <c r="E24" s="20"/>
      <c r="F24" s="20">
        <f>SUM(F8:F23)</f>
        <v>59</v>
      </c>
      <c r="G24" s="20">
        <f>SUM(G8:G23)</f>
        <v>1</v>
      </c>
      <c r="H24" s="24"/>
      <c r="I24" s="24"/>
      <c r="J24" s="231" t="s">
        <v>215</v>
      </c>
    </row>
    <row r="25" spans="1:13" ht="5.25" customHeight="1" thickTop="1" x14ac:dyDescent="0.25">
      <c r="A25" s="57"/>
      <c r="B25" s="27"/>
      <c r="C25" s="83"/>
      <c r="D25" s="83"/>
      <c r="E25" s="83"/>
      <c r="F25" s="83"/>
      <c r="G25" s="83"/>
      <c r="H25" s="83"/>
    </row>
    <row r="26" spans="1:13" ht="24" customHeight="1" x14ac:dyDescent="0.25">
      <c r="A26" s="530" t="s">
        <v>100</v>
      </c>
      <c r="B26" s="530"/>
      <c r="C26" s="530"/>
      <c r="D26" s="530"/>
      <c r="E26" s="18"/>
      <c r="F26" s="18"/>
      <c r="G26" s="268"/>
      <c r="H26" s="268"/>
      <c r="I26" s="492" t="s">
        <v>361</v>
      </c>
      <c r="J26" s="492"/>
      <c r="K26" s="268"/>
      <c r="L26" s="268"/>
      <c r="M26" s="268"/>
    </row>
    <row r="27" spans="1:13" s="1" customFormat="1" ht="15.6" customHeight="1" x14ac:dyDescent="0.25">
      <c r="A27" s="484" t="s">
        <v>135</v>
      </c>
      <c r="B27" s="484"/>
      <c r="C27" s="484"/>
      <c r="D27" s="484"/>
      <c r="E27" s="17"/>
      <c r="F27" s="17"/>
      <c r="G27" s="17"/>
      <c r="H27" s="488" t="s">
        <v>362</v>
      </c>
      <c r="I27" s="488"/>
      <c r="J27" s="488"/>
      <c r="K27" s="278"/>
      <c r="L27" s="278"/>
      <c r="M27" s="278"/>
    </row>
    <row r="28" spans="1:13" ht="6" customHeight="1" x14ac:dyDescent="0.25">
      <c r="A28" s="17"/>
      <c r="B28" s="17"/>
      <c r="C28" s="17"/>
      <c r="D28" s="17"/>
      <c r="E28" s="17"/>
      <c r="F28" s="17"/>
      <c r="G28" s="17"/>
      <c r="H28" s="17"/>
    </row>
    <row r="29" spans="1:13" ht="16.899999999999999" customHeight="1" x14ac:dyDescent="0.25">
      <c r="A29" s="565" t="s">
        <v>78</v>
      </c>
      <c r="B29" s="565"/>
      <c r="C29" s="565"/>
      <c r="D29" s="16"/>
      <c r="E29" s="16"/>
      <c r="F29" s="16"/>
      <c r="G29" s="289">
        <v>23</v>
      </c>
      <c r="H29" s="483" t="s">
        <v>277</v>
      </c>
      <c r="I29" s="483"/>
      <c r="J29" s="483"/>
    </row>
  </sheetData>
  <mergeCells count="19">
    <mergeCell ref="A1:J1"/>
    <mergeCell ref="H29:J29"/>
    <mergeCell ref="H27:J27"/>
    <mergeCell ref="A27:D27"/>
    <mergeCell ref="A29:C29"/>
    <mergeCell ref="A4:A7"/>
    <mergeCell ref="C4:D4"/>
    <mergeCell ref="F4:G4"/>
    <mergeCell ref="H4:H7"/>
    <mergeCell ref="I4:I7"/>
    <mergeCell ref="A2:J2"/>
    <mergeCell ref="F5:G5"/>
    <mergeCell ref="B4:B5"/>
    <mergeCell ref="I26:J26"/>
    <mergeCell ref="A26:D26"/>
    <mergeCell ref="B6:B7"/>
    <mergeCell ref="C5:D5"/>
    <mergeCell ref="E4:E7"/>
    <mergeCell ref="J4:J7"/>
  </mergeCells>
  <printOptions horizontalCentered="1" verticalCentered="1"/>
  <pageMargins left="0.511811023622047" right="0.511811023622047" top="0.59055118100000004" bottom="0.196850393700787" header="0.31496062992126" footer="0.31496062992126"/>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Q41"/>
  <sheetViews>
    <sheetView rightToLeft="1" view="pageBreakPreview" topLeftCell="A6" zoomScale="120" zoomScaleNormal="130" zoomScaleSheetLayoutView="120" workbookViewId="0">
      <selection activeCell="D10" sqref="C10:D10"/>
    </sheetView>
  </sheetViews>
  <sheetFormatPr defaultColWidth="9" defaultRowHeight="15" x14ac:dyDescent="0.25"/>
  <cols>
    <col min="1" max="1" width="11.140625" customWidth="1"/>
    <col min="2" max="2" width="10.42578125" customWidth="1"/>
    <col min="3" max="3" width="14" customWidth="1"/>
    <col min="4" max="4" width="9.28515625" customWidth="1"/>
    <col min="5" max="5" width="9.85546875" customWidth="1"/>
    <col min="6" max="6" width="1" customWidth="1"/>
    <col min="7" max="8" width="10.85546875" customWidth="1"/>
    <col min="9" max="9" width="1" customWidth="1"/>
    <col min="10" max="10" width="8.5703125" customWidth="1"/>
    <col min="11" max="11" width="10.42578125" customWidth="1"/>
    <col min="12" max="12" width="19.5703125" customWidth="1"/>
    <col min="13" max="13" width="19.42578125" customWidth="1"/>
    <col min="14" max="14" width="18" customWidth="1"/>
  </cols>
  <sheetData>
    <row r="1" spans="1:17" ht="33.6" customHeight="1" x14ac:dyDescent="0.25">
      <c r="A1" s="563" t="s">
        <v>518</v>
      </c>
      <c r="B1" s="563"/>
      <c r="C1" s="563"/>
      <c r="D1" s="563"/>
      <c r="E1" s="563"/>
      <c r="F1" s="563"/>
      <c r="G1" s="563"/>
      <c r="H1" s="563"/>
      <c r="I1" s="563"/>
      <c r="J1" s="563"/>
      <c r="K1" s="563"/>
      <c r="L1" s="563"/>
      <c r="M1" s="563"/>
      <c r="N1" s="563"/>
    </row>
    <row r="2" spans="1:17" ht="36.75" customHeight="1" x14ac:dyDescent="0.25">
      <c r="A2" s="566" t="s">
        <v>519</v>
      </c>
      <c r="B2" s="566"/>
      <c r="C2" s="566"/>
      <c r="D2" s="566"/>
      <c r="E2" s="566"/>
      <c r="F2" s="566"/>
      <c r="G2" s="566"/>
      <c r="H2" s="566"/>
      <c r="I2" s="566"/>
      <c r="J2" s="566"/>
      <c r="K2" s="566"/>
      <c r="L2" s="566"/>
      <c r="M2" s="566"/>
      <c r="N2" s="566"/>
    </row>
    <row r="3" spans="1:17" ht="19.899999999999999" customHeight="1" thickBot="1" x14ac:dyDescent="0.3">
      <c r="A3" s="287" t="s">
        <v>60</v>
      </c>
      <c r="B3" s="6"/>
      <c r="C3" s="6"/>
      <c r="D3" s="6"/>
      <c r="E3" s="6"/>
      <c r="F3" s="6"/>
      <c r="G3" s="6"/>
      <c r="H3" s="6"/>
      <c r="I3" s="6"/>
      <c r="J3" s="6"/>
      <c r="K3" s="6"/>
      <c r="L3" s="223"/>
      <c r="M3" s="223"/>
      <c r="N3" s="223" t="s">
        <v>229</v>
      </c>
    </row>
    <row r="4" spans="1:17" ht="28.5" customHeight="1" thickTop="1" x14ac:dyDescent="0.25">
      <c r="A4" s="555" t="s">
        <v>0</v>
      </c>
      <c r="B4" s="559" t="s">
        <v>158</v>
      </c>
      <c r="C4" s="559" t="s">
        <v>159</v>
      </c>
      <c r="D4" s="558" t="s">
        <v>170</v>
      </c>
      <c r="E4" s="558"/>
      <c r="F4" s="112"/>
      <c r="G4" s="558" t="s">
        <v>160</v>
      </c>
      <c r="H4" s="558"/>
      <c r="I4" s="112"/>
      <c r="J4" s="558" t="s">
        <v>175</v>
      </c>
      <c r="K4" s="558"/>
      <c r="L4" s="559" t="s">
        <v>382</v>
      </c>
      <c r="M4" s="552" t="s">
        <v>321</v>
      </c>
      <c r="N4" s="485" t="s">
        <v>192</v>
      </c>
    </row>
    <row r="5" spans="1:17" ht="28.9" customHeight="1" x14ac:dyDescent="0.25">
      <c r="A5" s="556"/>
      <c r="B5" s="560"/>
      <c r="C5" s="560"/>
      <c r="D5" s="564" t="s">
        <v>522</v>
      </c>
      <c r="E5" s="564"/>
      <c r="F5" s="290"/>
      <c r="G5" s="564" t="s">
        <v>327</v>
      </c>
      <c r="H5" s="564"/>
      <c r="I5" s="290"/>
      <c r="J5" s="564" t="s">
        <v>328</v>
      </c>
      <c r="K5" s="564"/>
      <c r="L5" s="560"/>
      <c r="M5" s="553"/>
      <c r="N5" s="486"/>
    </row>
    <row r="6" spans="1:17" ht="36.75" customHeight="1" x14ac:dyDescent="0.25">
      <c r="A6" s="556"/>
      <c r="B6" s="553" t="s">
        <v>326</v>
      </c>
      <c r="C6" s="567" t="s">
        <v>520</v>
      </c>
      <c r="D6" s="291" t="s">
        <v>54</v>
      </c>
      <c r="E6" s="291" t="s">
        <v>137</v>
      </c>
      <c r="F6" s="282"/>
      <c r="G6" s="291" t="s">
        <v>168</v>
      </c>
      <c r="H6" s="291" t="s">
        <v>16</v>
      </c>
      <c r="I6" s="282"/>
      <c r="J6" s="291" t="s">
        <v>161</v>
      </c>
      <c r="K6" s="291" t="s">
        <v>157</v>
      </c>
      <c r="L6" s="560"/>
      <c r="M6" s="553"/>
      <c r="N6" s="486"/>
    </row>
    <row r="7" spans="1:17" ht="27.75" customHeight="1" x14ac:dyDescent="0.25">
      <c r="A7" s="557"/>
      <c r="B7" s="554"/>
      <c r="C7" s="568"/>
      <c r="D7" s="292" t="s">
        <v>329</v>
      </c>
      <c r="E7" s="292" t="s">
        <v>330</v>
      </c>
      <c r="F7" s="288"/>
      <c r="G7" s="292" t="s">
        <v>322</v>
      </c>
      <c r="H7" s="292" t="s">
        <v>323</v>
      </c>
      <c r="I7" s="288"/>
      <c r="J7" s="292" t="s">
        <v>324</v>
      </c>
      <c r="K7" s="292" t="s">
        <v>325</v>
      </c>
      <c r="L7" s="561"/>
      <c r="M7" s="554"/>
      <c r="N7" s="487"/>
    </row>
    <row r="8" spans="1:17" ht="87.75" customHeight="1" x14ac:dyDescent="0.25">
      <c r="A8" s="55" t="s">
        <v>1</v>
      </c>
      <c r="B8" s="67">
        <v>32</v>
      </c>
      <c r="C8" s="67">
        <v>6</v>
      </c>
      <c r="D8" s="67">
        <v>0</v>
      </c>
      <c r="E8" s="67">
        <v>6</v>
      </c>
      <c r="F8" s="67"/>
      <c r="G8" s="67">
        <v>0</v>
      </c>
      <c r="H8" s="106">
        <v>6</v>
      </c>
      <c r="I8" s="106"/>
      <c r="J8" s="106">
        <v>1</v>
      </c>
      <c r="K8" s="106">
        <v>5</v>
      </c>
      <c r="L8" s="404" t="s">
        <v>449</v>
      </c>
      <c r="M8" s="67" t="s">
        <v>457</v>
      </c>
      <c r="N8" s="227" t="s">
        <v>199</v>
      </c>
    </row>
    <row r="9" spans="1:17" ht="21.6" customHeight="1" x14ac:dyDescent="0.25">
      <c r="A9" s="52" t="s">
        <v>2</v>
      </c>
      <c r="B9" s="12">
        <v>12</v>
      </c>
      <c r="C9" s="12">
        <v>2</v>
      </c>
      <c r="D9" s="67">
        <v>2</v>
      </c>
      <c r="E9" s="67">
        <v>0</v>
      </c>
      <c r="F9" s="67"/>
      <c r="G9" s="67">
        <v>0</v>
      </c>
      <c r="H9" s="106">
        <v>2</v>
      </c>
      <c r="I9" s="106"/>
      <c r="J9" s="106">
        <v>2</v>
      </c>
      <c r="K9" s="106">
        <v>0</v>
      </c>
      <c r="L9" s="74"/>
      <c r="M9" s="74"/>
      <c r="N9" s="228" t="s">
        <v>200</v>
      </c>
    </row>
    <row r="10" spans="1:17" ht="21.6" customHeight="1" x14ac:dyDescent="0.25">
      <c r="A10" s="52" t="s">
        <v>3</v>
      </c>
      <c r="B10" s="12">
        <v>14</v>
      </c>
      <c r="C10" s="12">
        <v>0</v>
      </c>
      <c r="D10" s="67">
        <v>0</v>
      </c>
      <c r="E10" s="67">
        <v>0</v>
      </c>
      <c r="F10" s="67"/>
      <c r="G10" s="67">
        <v>0</v>
      </c>
      <c r="H10" s="106">
        <v>0</v>
      </c>
      <c r="I10" s="106"/>
      <c r="J10" s="106">
        <v>0</v>
      </c>
      <c r="K10" s="106">
        <v>0</v>
      </c>
      <c r="L10" s="74"/>
      <c r="M10" s="74"/>
      <c r="N10" s="228" t="s">
        <v>201</v>
      </c>
    </row>
    <row r="11" spans="1:17" ht="106.5" customHeight="1" x14ac:dyDescent="0.25">
      <c r="A11" s="52" t="s">
        <v>15</v>
      </c>
      <c r="B11" s="67">
        <v>19</v>
      </c>
      <c r="C11" s="67">
        <v>2</v>
      </c>
      <c r="D11" s="67">
        <v>1</v>
      </c>
      <c r="E11" s="67">
        <v>1</v>
      </c>
      <c r="F11" s="67"/>
      <c r="G11" s="67">
        <v>1</v>
      </c>
      <c r="H11" s="106">
        <v>1</v>
      </c>
      <c r="I11" s="106"/>
      <c r="J11" s="106">
        <v>0</v>
      </c>
      <c r="K11" s="106">
        <v>2</v>
      </c>
      <c r="L11" s="404" t="s">
        <v>450</v>
      </c>
      <c r="M11" s="67" t="s">
        <v>458</v>
      </c>
      <c r="N11" s="229" t="s">
        <v>202</v>
      </c>
    </row>
    <row r="12" spans="1:17" ht="21.6" customHeight="1" x14ac:dyDescent="0.25">
      <c r="A12" s="52" t="s">
        <v>21</v>
      </c>
      <c r="B12" s="12">
        <v>3</v>
      </c>
      <c r="C12" s="12">
        <v>1</v>
      </c>
      <c r="D12" s="67">
        <v>1</v>
      </c>
      <c r="E12" s="67">
        <v>0</v>
      </c>
      <c r="F12" s="67"/>
      <c r="G12" s="67">
        <v>1</v>
      </c>
      <c r="H12" s="106">
        <v>0</v>
      </c>
      <c r="I12" s="106"/>
      <c r="J12" s="106">
        <v>1</v>
      </c>
      <c r="K12" s="106">
        <v>0</v>
      </c>
      <c r="L12" s="74"/>
      <c r="M12" s="74"/>
      <c r="N12" s="228" t="s">
        <v>203</v>
      </c>
    </row>
    <row r="13" spans="1:17" ht="21.6" customHeight="1" x14ac:dyDescent="0.25">
      <c r="A13" s="56" t="s">
        <v>22</v>
      </c>
      <c r="B13" s="15">
        <v>1</v>
      </c>
      <c r="C13" s="15">
        <v>0</v>
      </c>
      <c r="D13" s="27">
        <v>0</v>
      </c>
      <c r="E13" s="27">
        <v>0</v>
      </c>
      <c r="F13" s="27"/>
      <c r="G13" s="27">
        <v>0</v>
      </c>
      <c r="H13" s="83">
        <v>0</v>
      </c>
      <c r="I13" s="83"/>
      <c r="J13" s="83">
        <v>0</v>
      </c>
      <c r="K13" s="83">
        <v>0</v>
      </c>
      <c r="L13" s="82"/>
      <c r="M13" s="82"/>
      <c r="N13" s="228" t="s">
        <v>204</v>
      </c>
      <c r="Q13" s="1"/>
    </row>
    <row r="14" spans="1:17" ht="67.5" customHeight="1" x14ac:dyDescent="0.25">
      <c r="A14" s="52" t="s">
        <v>4</v>
      </c>
      <c r="B14" s="12">
        <v>7</v>
      </c>
      <c r="C14" s="12">
        <v>7</v>
      </c>
      <c r="D14" s="12">
        <v>0</v>
      </c>
      <c r="E14" s="12">
        <v>7</v>
      </c>
      <c r="F14" s="12"/>
      <c r="G14" s="12">
        <v>0</v>
      </c>
      <c r="H14" s="84">
        <v>7</v>
      </c>
      <c r="I14" s="84"/>
      <c r="J14" s="84">
        <v>5</v>
      </c>
      <c r="K14" s="84">
        <v>2</v>
      </c>
      <c r="L14" s="407" t="s">
        <v>451</v>
      </c>
      <c r="M14" s="74" t="s">
        <v>459</v>
      </c>
      <c r="N14" s="228" t="s">
        <v>205</v>
      </c>
    </row>
    <row r="15" spans="1:17" ht="21.6" customHeight="1" thickBot="1" x14ac:dyDescent="0.3">
      <c r="A15" s="423" t="s">
        <v>5</v>
      </c>
      <c r="B15" s="424">
        <v>4</v>
      </c>
      <c r="C15" s="424">
        <v>1</v>
      </c>
      <c r="D15" s="424">
        <v>0</v>
      </c>
      <c r="E15" s="424">
        <v>1</v>
      </c>
      <c r="F15" s="424"/>
      <c r="G15" s="424">
        <v>0</v>
      </c>
      <c r="H15" s="425">
        <v>1</v>
      </c>
      <c r="I15" s="425"/>
      <c r="J15" s="425">
        <v>1</v>
      </c>
      <c r="K15" s="425">
        <v>0</v>
      </c>
      <c r="L15" s="424"/>
      <c r="M15" s="424"/>
      <c r="N15" s="426" t="s">
        <v>206</v>
      </c>
    </row>
    <row r="16" spans="1:17" ht="20.25" customHeight="1" thickTop="1" x14ac:dyDescent="0.25">
      <c r="A16" s="57"/>
      <c r="B16" s="27"/>
      <c r="C16" s="83"/>
      <c r="D16" s="83"/>
      <c r="E16" s="83"/>
      <c r="F16" s="83"/>
      <c r="G16" s="83"/>
      <c r="H16" s="83"/>
      <c r="I16" s="83"/>
      <c r="J16" s="83"/>
      <c r="K16" s="83"/>
      <c r="L16" s="83"/>
      <c r="M16" s="83"/>
      <c r="N16" s="422" t="s">
        <v>464</v>
      </c>
    </row>
    <row r="17" spans="1:16" ht="15" customHeight="1" x14ac:dyDescent="0.25">
      <c r="A17" s="57"/>
      <c r="B17" s="27"/>
      <c r="C17" s="83"/>
      <c r="D17" s="83"/>
      <c r="E17" s="83"/>
      <c r="F17" s="83"/>
      <c r="G17" s="83"/>
      <c r="H17" s="83"/>
      <c r="I17" s="83"/>
      <c r="J17" s="83"/>
      <c r="K17" s="83"/>
      <c r="L17" s="83"/>
      <c r="M17" s="83"/>
      <c r="N17" s="422"/>
    </row>
    <row r="18" spans="1:16" ht="26.25" customHeight="1" x14ac:dyDescent="0.25">
      <c r="A18" s="267" t="s">
        <v>100</v>
      </c>
      <c r="B18" s="267"/>
      <c r="C18" s="267"/>
      <c r="D18" s="267"/>
      <c r="E18" s="317"/>
      <c r="F18" s="18"/>
      <c r="G18" s="268"/>
      <c r="H18" s="268"/>
      <c r="I18" s="268"/>
      <c r="J18" s="268"/>
      <c r="K18" s="268"/>
      <c r="L18" s="492" t="s">
        <v>361</v>
      </c>
      <c r="M18" s="492"/>
      <c r="N18" s="492"/>
      <c r="O18" s="268"/>
      <c r="P18" s="268"/>
    </row>
    <row r="19" spans="1:16" s="1" customFormat="1" ht="26.25" customHeight="1" x14ac:dyDescent="0.25">
      <c r="A19" s="484" t="s">
        <v>135</v>
      </c>
      <c r="B19" s="484"/>
      <c r="C19" s="484"/>
      <c r="D19" s="484"/>
      <c r="E19" s="17"/>
      <c r="F19" s="17"/>
      <c r="G19" s="17"/>
      <c r="H19" s="278"/>
      <c r="I19" s="278"/>
      <c r="J19" s="278"/>
      <c r="K19" s="137"/>
      <c r="L19" s="488" t="s">
        <v>362</v>
      </c>
      <c r="M19" s="488"/>
      <c r="N19" s="488"/>
    </row>
    <row r="20" spans="1:16" ht="26.25" customHeight="1" x14ac:dyDescent="0.25">
      <c r="A20" s="241" t="s">
        <v>78</v>
      </c>
      <c r="B20" s="241"/>
      <c r="C20" s="241"/>
      <c r="D20" s="241"/>
      <c r="E20" s="16"/>
      <c r="F20" s="16"/>
      <c r="G20" s="289"/>
      <c r="H20" s="289">
        <v>24</v>
      </c>
      <c r="I20" s="483"/>
      <c r="J20" s="483"/>
      <c r="K20" s="483"/>
      <c r="L20" s="483"/>
      <c r="M20" s="483" t="s">
        <v>277</v>
      </c>
      <c r="N20" s="483"/>
    </row>
    <row r="21" spans="1:16" ht="33.6" customHeight="1" x14ac:dyDescent="0.25">
      <c r="A21" s="563" t="s">
        <v>346</v>
      </c>
      <c r="B21" s="563"/>
      <c r="C21" s="563"/>
      <c r="D21" s="563"/>
      <c r="E21" s="563"/>
      <c r="F21" s="563"/>
      <c r="G21" s="563"/>
      <c r="H21" s="563"/>
      <c r="I21" s="563"/>
      <c r="J21" s="563"/>
      <c r="K21" s="563"/>
      <c r="L21" s="563"/>
      <c r="M21" s="563"/>
      <c r="N21" s="563"/>
    </row>
    <row r="22" spans="1:16" ht="37.5" customHeight="1" x14ac:dyDescent="0.25">
      <c r="A22" s="566" t="s">
        <v>519</v>
      </c>
      <c r="B22" s="566"/>
      <c r="C22" s="566"/>
      <c r="D22" s="566"/>
      <c r="E22" s="566"/>
      <c r="F22" s="566"/>
      <c r="G22" s="566"/>
      <c r="H22" s="566"/>
      <c r="I22" s="566"/>
      <c r="J22" s="566"/>
      <c r="K22" s="566"/>
      <c r="L22" s="566"/>
      <c r="M22" s="566"/>
      <c r="N22" s="566"/>
    </row>
    <row r="23" spans="1:16" ht="19.899999999999999" customHeight="1" thickBot="1" x14ac:dyDescent="0.3">
      <c r="A23" s="569" t="s">
        <v>465</v>
      </c>
      <c r="B23" s="569"/>
      <c r="C23" s="6"/>
      <c r="D23" s="6"/>
      <c r="E23" s="6"/>
      <c r="F23" s="6"/>
      <c r="G23" s="6"/>
      <c r="H23" s="6"/>
      <c r="I23" s="6"/>
      <c r="J23" s="6"/>
      <c r="K23" s="6"/>
      <c r="L23" s="223"/>
      <c r="M23" s="545" t="s">
        <v>466</v>
      </c>
      <c r="N23" s="545"/>
    </row>
    <row r="24" spans="1:16" ht="28.5" customHeight="1" thickTop="1" x14ac:dyDescent="0.25">
      <c r="A24" s="555" t="s">
        <v>0</v>
      </c>
      <c r="B24" s="559" t="s">
        <v>158</v>
      </c>
      <c r="C24" s="559" t="s">
        <v>159</v>
      </c>
      <c r="D24" s="558" t="s">
        <v>170</v>
      </c>
      <c r="E24" s="558"/>
      <c r="F24" s="112"/>
      <c r="G24" s="558" t="s">
        <v>160</v>
      </c>
      <c r="H24" s="558"/>
      <c r="I24" s="112"/>
      <c r="J24" s="558" t="s">
        <v>175</v>
      </c>
      <c r="K24" s="558"/>
      <c r="L24" s="559" t="s">
        <v>382</v>
      </c>
      <c r="M24" s="552" t="s">
        <v>321</v>
      </c>
      <c r="N24" s="485" t="s">
        <v>192</v>
      </c>
    </row>
    <row r="25" spans="1:16" ht="28.9" customHeight="1" x14ac:dyDescent="0.25">
      <c r="A25" s="556"/>
      <c r="B25" s="560"/>
      <c r="C25" s="560"/>
      <c r="D25" s="564" t="s">
        <v>521</v>
      </c>
      <c r="E25" s="564"/>
      <c r="F25" s="290"/>
      <c r="G25" s="564" t="s">
        <v>327</v>
      </c>
      <c r="H25" s="564"/>
      <c r="I25" s="290"/>
      <c r="J25" s="564" t="s">
        <v>328</v>
      </c>
      <c r="K25" s="564"/>
      <c r="L25" s="560"/>
      <c r="M25" s="553"/>
      <c r="N25" s="486"/>
    </row>
    <row r="26" spans="1:16" ht="36.75" customHeight="1" x14ac:dyDescent="0.25">
      <c r="A26" s="556"/>
      <c r="B26" s="553" t="s">
        <v>326</v>
      </c>
      <c r="C26" s="567" t="s">
        <v>520</v>
      </c>
      <c r="D26" s="291" t="s">
        <v>54</v>
      </c>
      <c r="E26" s="291" t="s">
        <v>137</v>
      </c>
      <c r="F26" s="282"/>
      <c r="G26" s="291" t="s">
        <v>168</v>
      </c>
      <c r="H26" s="291" t="s">
        <v>16</v>
      </c>
      <c r="I26" s="282"/>
      <c r="J26" s="291" t="s">
        <v>161</v>
      </c>
      <c r="K26" s="291" t="s">
        <v>157</v>
      </c>
      <c r="L26" s="560"/>
      <c r="M26" s="553"/>
      <c r="N26" s="486"/>
    </row>
    <row r="27" spans="1:16" ht="27.75" customHeight="1" x14ac:dyDescent="0.25">
      <c r="A27" s="557"/>
      <c r="B27" s="554"/>
      <c r="C27" s="568"/>
      <c r="D27" s="292" t="s">
        <v>329</v>
      </c>
      <c r="E27" s="292" t="s">
        <v>330</v>
      </c>
      <c r="F27" s="288"/>
      <c r="G27" s="292" t="s">
        <v>322</v>
      </c>
      <c r="H27" s="292" t="s">
        <v>323</v>
      </c>
      <c r="I27" s="288"/>
      <c r="J27" s="292" t="s">
        <v>324</v>
      </c>
      <c r="K27" s="292" t="s">
        <v>325</v>
      </c>
      <c r="L27" s="561"/>
      <c r="M27" s="554"/>
      <c r="N27" s="487"/>
    </row>
    <row r="28" spans="1:16" ht="21.6" customHeight="1" x14ac:dyDescent="0.25">
      <c r="A28" s="52" t="s">
        <v>6</v>
      </c>
      <c r="B28" s="68">
        <v>14</v>
      </c>
      <c r="C28" s="68">
        <v>12</v>
      </c>
      <c r="D28" s="111">
        <v>10</v>
      </c>
      <c r="E28" s="111">
        <v>2</v>
      </c>
      <c r="F28" s="111"/>
      <c r="G28" s="111">
        <v>0</v>
      </c>
      <c r="H28" s="106">
        <v>12</v>
      </c>
      <c r="I28" s="106"/>
      <c r="J28" s="106">
        <v>12</v>
      </c>
      <c r="K28" s="106">
        <v>0</v>
      </c>
      <c r="L28" s="115"/>
      <c r="M28" s="115"/>
      <c r="N28" s="228" t="s">
        <v>207</v>
      </c>
    </row>
    <row r="29" spans="1:16" ht="57.75" customHeight="1" x14ac:dyDescent="0.25">
      <c r="A29" s="52" t="s">
        <v>20</v>
      </c>
      <c r="B29" s="12">
        <v>19</v>
      </c>
      <c r="C29" s="12">
        <v>1</v>
      </c>
      <c r="D29" s="67">
        <v>1</v>
      </c>
      <c r="E29" s="67">
        <v>0</v>
      </c>
      <c r="F29" s="67"/>
      <c r="G29" s="67">
        <v>0</v>
      </c>
      <c r="H29" s="106">
        <v>1</v>
      </c>
      <c r="I29" s="106"/>
      <c r="J29" s="106">
        <v>0</v>
      </c>
      <c r="K29" s="106">
        <v>1</v>
      </c>
      <c r="L29" s="418" t="s">
        <v>452</v>
      </c>
      <c r="M29" s="12" t="s">
        <v>460</v>
      </c>
      <c r="N29" s="228" t="s">
        <v>208</v>
      </c>
    </row>
    <row r="30" spans="1:16" ht="60" customHeight="1" x14ac:dyDescent="0.25">
      <c r="A30" s="52" t="s">
        <v>8</v>
      </c>
      <c r="B30" s="12">
        <v>3</v>
      </c>
      <c r="C30" s="12">
        <v>2</v>
      </c>
      <c r="D30" s="67">
        <v>2</v>
      </c>
      <c r="E30" s="67">
        <v>0</v>
      </c>
      <c r="F30" s="67"/>
      <c r="G30" s="67">
        <v>1</v>
      </c>
      <c r="H30" s="106">
        <v>1</v>
      </c>
      <c r="I30" s="106"/>
      <c r="J30" s="106">
        <v>1</v>
      </c>
      <c r="K30" s="106">
        <v>1</v>
      </c>
      <c r="L30" s="407" t="s">
        <v>453</v>
      </c>
      <c r="M30" s="74" t="s">
        <v>461</v>
      </c>
      <c r="N30" s="228" t="s">
        <v>209</v>
      </c>
    </row>
    <row r="31" spans="1:16" ht="21.6" customHeight="1" x14ac:dyDescent="0.25">
      <c r="A31" s="52" t="s">
        <v>9</v>
      </c>
      <c r="B31" s="12">
        <v>12</v>
      </c>
      <c r="C31" s="12">
        <v>6</v>
      </c>
      <c r="D31" s="67">
        <v>6</v>
      </c>
      <c r="E31" s="67">
        <v>0</v>
      </c>
      <c r="F31" s="67"/>
      <c r="G31" s="67">
        <v>0</v>
      </c>
      <c r="H31" s="106">
        <v>6</v>
      </c>
      <c r="I31" s="106"/>
      <c r="J31" s="106">
        <v>6</v>
      </c>
      <c r="K31" s="106">
        <v>0</v>
      </c>
      <c r="L31" s="74"/>
      <c r="M31" s="74"/>
      <c r="N31" s="228" t="s">
        <v>210</v>
      </c>
    </row>
    <row r="32" spans="1:16" ht="36" customHeight="1" x14ac:dyDescent="0.25">
      <c r="A32" s="52" t="s">
        <v>10</v>
      </c>
      <c r="B32" s="68">
        <v>12</v>
      </c>
      <c r="C32" s="68">
        <v>11</v>
      </c>
      <c r="D32" s="111">
        <v>11</v>
      </c>
      <c r="E32" s="111">
        <v>0</v>
      </c>
      <c r="F32" s="111"/>
      <c r="G32" s="111">
        <v>0</v>
      </c>
      <c r="H32" s="106">
        <v>11</v>
      </c>
      <c r="I32" s="106"/>
      <c r="J32" s="106">
        <v>10</v>
      </c>
      <c r="K32" s="106">
        <v>1</v>
      </c>
      <c r="L32" s="419" t="s">
        <v>454</v>
      </c>
      <c r="M32" s="81" t="s">
        <v>462</v>
      </c>
      <c r="N32" s="228" t="s">
        <v>211</v>
      </c>
    </row>
    <row r="33" spans="1:16" ht="93" customHeight="1" x14ac:dyDescent="0.25">
      <c r="A33" s="52" t="s">
        <v>11</v>
      </c>
      <c r="B33" s="12">
        <v>17</v>
      </c>
      <c r="C33" s="12">
        <v>6</v>
      </c>
      <c r="D33" s="67">
        <v>0</v>
      </c>
      <c r="E33" s="67">
        <v>6</v>
      </c>
      <c r="F33" s="67"/>
      <c r="G33" s="67">
        <v>1</v>
      </c>
      <c r="H33" s="106">
        <v>5</v>
      </c>
      <c r="I33" s="106"/>
      <c r="J33" s="106">
        <v>5</v>
      </c>
      <c r="K33" s="106">
        <v>1</v>
      </c>
      <c r="L33" s="407" t="s">
        <v>455</v>
      </c>
      <c r="M33" s="74" t="s">
        <v>463</v>
      </c>
      <c r="N33" s="228" t="s">
        <v>212</v>
      </c>
    </row>
    <row r="34" spans="1:16" ht="21.6" customHeight="1" x14ac:dyDescent="0.25">
      <c r="A34" s="52" t="s">
        <v>12</v>
      </c>
      <c r="B34" s="12">
        <v>15</v>
      </c>
      <c r="C34" s="12">
        <v>5</v>
      </c>
      <c r="D34" s="67">
        <v>2</v>
      </c>
      <c r="E34" s="67">
        <v>3</v>
      </c>
      <c r="F34" s="67"/>
      <c r="G34" s="67">
        <v>2</v>
      </c>
      <c r="H34" s="106">
        <v>3</v>
      </c>
      <c r="I34" s="106"/>
      <c r="J34" s="106">
        <v>3</v>
      </c>
      <c r="K34" s="106">
        <v>2</v>
      </c>
      <c r="L34" s="407" t="s">
        <v>456</v>
      </c>
      <c r="M34" s="74" t="s">
        <v>432</v>
      </c>
      <c r="N34" s="228" t="s">
        <v>213</v>
      </c>
    </row>
    <row r="35" spans="1:16" ht="21.6" customHeight="1" thickBot="1" x14ac:dyDescent="0.3">
      <c r="A35" s="56" t="s">
        <v>13</v>
      </c>
      <c r="B35" s="15">
        <v>14</v>
      </c>
      <c r="C35" s="12">
        <v>3</v>
      </c>
      <c r="D35" s="67">
        <v>1</v>
      </c>
      <c r="E35" s="67">
        <v>2</v>
      </c>
      <c r="F35" s="67"/>
      <c r="G35" s="67">
        <v>0</v>
      </c>
      <c r="H35" s="106">
        <v>3</v>
      </c>
      <c r="I35" s="83"/>
      <c r="J35" s="83">
        <v>3</v>
      </c>
      <c r="K35" s="83">
        <v>0</v>
      </c>
      <c r="L35" s="405"/>
      <c r="M35" s="82"/>
      <c r="N35" s="230" t="s">
        <v>214</v>
      </c>
    </row>
    <row r="36" spans="1:16" ht="21.6" customHeight="1" thickTop="1" thickBot="1" x14ac:dyDescent="0.3">
      <c r="A36" s="19" t="s">
        <v>31</v>
      </c>
      <c r="B36" s="20">
        <f>SUM(B8:B35)</f>
        <v>198</v>
      </c>
      <c r="C36" s="20">
        <f>SUM(C8:C35)</f>
        <v>65</v>
      </c>
      <c r="D36" s="20">
        <f>SUM(D8:D35)</f>
        <v>37</v>
      </c>
      <c r="E36" s="20">
        <f>SUM(E8:E35)</f>
        <v>28</v>
      </c>
      <c r="F36" s="20"/>
      <c r="G36" s="20">
        <f>SUM(G8:G35)</f>
        <v>6</v>
      </c>
      <c r="H36" s="20">
        <f>H35+H34+H33+H32+H31+H30+H29+H28+H15+H14+H13+H12+H11+H10+H9+H8</f>
        <v>59</v>
      </c>
      <c r="I36" s="20"/>
      <c r="J36" s="20">
        <f>SUM(J8:J35)</f>
        <v>50</v>
      </c>
      <c r="K36" s="20">
        <f>SUM(K8:K35)</f>
        <v>15</v>
      </c>
      <c r="L36" s="24"/>
      <c r="M36" s="24"/>
      <c r="N36" s="231" t="s">
        <v>215</v>
      </c>
    </row>
    <row r="37" spans="1:16" ht="5.25" customHeight="1" thickTop="1" x14ac:dyDescent="0.25">
      <c r="A37" s="57"/>
      <c r="B37" s="27"/>
      <c r="C37" s="83"/>
      <c r="D37" s="83"/>
      <c r="E37" s="83"/>
      <c r="F37" s="83"/>
      <c r="G37" s="83"/>
      <c r="H37" s="83"/>
      <c r="I37" s="83"/>
      <c r="J37" s="83"/>
      <c r="K37" s="83"/>
      <c r="L37" s="83"/>
      <c r="M37" s="83"/>
    </row>
    <row r="38" spans="1:16" ht="26.25" customHeight="1" x14ac:dyDescent="0.25">
      <c r="A38" s="267" t="s">
        <v>100</v>
      </c>
      <c r="B38" s="267"/>
      <c r="C38" s="267"/>
      <c r="D38" s="267"/>
      <c r="E38" s="317"/>
      <c r="F38" s="18"/>
      <c r="G38" s="268"/>
      <c r="H38" s="268"/>
      <c r="I38" s="268"/>
      <c r="J38" s="268"/>
      <c r="K38" s="268"/>
      <c r="L38" s="492" t="s">
        <v>361</v>
      </c>
      <c r="M38" s="492"/>
      <c r="N38" s="492"/>
      <c r="O38" s="268"/>
      <c r="P38" s="268"/>
    </row>
    <row r="39" spans="1:16" s="1" customFormat="1" ht="26.25" customHeight="1" x14ac:dyDescent="0.25">
      <c r="A39" s="484" t="s">
        <v>135</v>
      </c>
      <c r="B39" s="484"/>
      <c r="C39" s="484"/>
      <c r="D39" s="484"/>
      <c r="E39" s="17"/>
      <c r="F39" s="17"/>
      <c r="G39" s="17"/>
      <c r="H39" s="278"/>
      <c r="I39" s="278"/>
      <c r="J39" s="278"/>
      <c r="K39" s="137"/>
      <c r="L39" s="488" t="s">
        <v>362</v>
      </c>
      <c r="M39" s="488"/>
      <c r="N39" s="488"/>
    </row>
    <row r="40" spans="1:16" s="1" customFormat="1" ht="26.25" customHeight="1" x14ac:dyDescent="0.25">
      <c r="A40" s="286"/>
      <c r="B40" s="286"/>
      <c r="C40" s="286"/>
      <c r="D40" s="286"/>
      <c r="E40" s="17"/>
      <c r="F40" s="17"/>
      <c r="G40" s="17"/>
      <c r="H40" s="278"/>
      <c r="I40" s="278"/>
      <c r="J40" s="278"/>
      <c r="K40" s="137"/>
      <c r="L40" s="417"/>
      <c r="M40" s="417"/>
      <c r="N40" s="417"/>
    </row>
    <row r="41" spans="1:16" ht="26.25" customHeight="1" x14ac:dyDescent="0.25">
      <c r="A41" s="241" t="s">
        <v>78</v>
      </c>
      <c r="B41" s="241"/>
      <c r="C41" s="241"/>
      <c r="D41" s="241"/>
      <c r="E41" s="16"/>
      <c r="F41" s="16"/>
      <c r="G41" s="289"/>
      <c r="H41" s="289">
        <v>25</v>
      </c>
      <c r="I41" s="483"/>
      <c r="J41" s="483"/>
      <c r="K41" s="483"/>
      <c r="L41" s="483"/>
      <c r="M41" s="483" t="s">
        <v>277</v>
      </c>
      <c r="N41" s="483"/>
    </row>
  </sheetData>
  <mergeCells count="44">
    <mergeCell ref="J24:K24"/>
    <mergeCell ref="L24:L27"/>
    <mergeCell ref="M24:M27"/>
    <mergeCell ref="N24:N27"/>
    <mergeCell ref="D25:E25"/>
    <mergeCell ref="G25:H25"/>
    <mergeCell ref="J25:K25"/>
    <mergeCell ref="B26:B27"/>
    <mergeCell ref="C26:C27"/>
    <mergeCell ref="L18:N18"/>
    <mergeCell ref="A19:D19"/>
    <mergeCell ref="L19:N19"/>
    <mergeCell ref="I20:L20"/>
    <mergeCell ref="M20:N20"/>
    <mergeCell ref="A23:B23"/>
    <mergeCell ref="M23:N23"/>
    <mergeCell ref="A21:N21"/>
    <mergeCell ref="A22:N22"/>
    <mergeCell ref="A24:A27"/>
    <mergeCell ref="B24:B25"/>
    <mergeCell ref="C24:C25"/>
    <mergeCell ref="D24:E24"/>
    <mergeCell ref="G24:H24"/>
    <mergeCell ref="J5:K5"/>
    <mergeCell ref="G5:H5"/>
    <mergeCell ref="B6:B7"/>
    <mergeCell ref="D5:E5"/>
    <mergeCell ref="C6:C7"/>
    <mergeCell ref="M41:N41"/>
    <mergeCell ref="L39:N39"/>
    <mergeCell ref="A1:N1"/>
    <mergeCell ref="M4:M7"/>
    <mergeCell ref="N4:N7"/>
    <mergeCell ref="B4:B5"/>
    <mergeCell ref="C4:C5"/>
    <mergeCell ref="I41:L41"/>
    <mergeCell ref="A4:A7"/>
    <mergeCell ref="G4:H4"/>
    <mergeCell ref="J4:K4"/>
    <mergeCell ref="L4:L7"/>
    <mergeCell ref="D4:E4"/>
    <mergeCell ref="A39:D39"/>
    <mergeCell ref="L38:N38"/>
    <mergeCell ref="A2:N2"/>
  </mergeCells>
  <printOptions horizontalCentered="1" verticalCentered="1"/>
  <pageMargins left="0.511811023622047" right="0.511811023622047" top="0.59055118100000004" bottom="0.196850393700787" header="0.31496062992126" footer="0.31496062992126"/>
  <pageSetup paperSize="9" scale="8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P29"/>
  <sheetViews>
    <sheetView rightToLeft="1" view="pageBreakPreview" topLeftCell="A13" zoomScale="120" zoomScaleNormal="130" zoomScaleSheetLayoutView="120" workbookViewId="0">
      <selection activeCell="C8" sqref="C8"/>
    </sheetView>
  </sheetViews>
  <sheetFormatPr defaultColWidth="9" defaultRowHeight="15" x14ac:dyDescent="0.25"/>
  <cols>
    <col min="1" max="1" width="9.85546875" customWidth="1"/>
    <col min="2" max="2" width="13.85546875" customWidth="1"/>
    <col min="3" max="3" width="16.42578125" customWidth="1"/>
    <col min="4" max="4" width="11" customWidth="1"/>
    <col min="5" max="5" width="11.85546875" customWidth="1"/>
    <col min="6" max="6" width="0.7109375" customWidth="1"/>
    <col min="7" max="7" width="8.7109375" customWidth="1"/>
    <col min="8" max="8" width="8.5703125" customWidth="1"/>
    <col min="9" max="9" width="17.85546875" customWidth="1"/>
    <col min="10" max="10" width="27.42578125" customWidth="1"/>
    <col min="11" max="11" width="10" style="433" customWidth="1"/>
    <col min="12" max="12" width="19.140625" customWidth="1"/>
  </cols>
  <sheetData>
    <row r="1" spans="1:14" ht="24" customHeight="1" x14ac:dyDescent="0.25">
      <c r="A1" s="563" t="s">
        <v>347</v>
      </c>
      <c r="B1" s="563"/>
      <c r="C1" s="563"/>
      <c r="D1" s="563"/>
      <c r="E1" s="563"/>
      <c r="F1" s="563"/>
      <c r="G1" s="563"/>
      <c r="H1" s="563"/>
      <c r="I1" s="563"/>
      <c r="J1" s="563"/>
      <c r="K1" s="563"/>
      <c r="L1" s="563"/>
    </row>
    <row r="2" spans="1:14" ht="33" customHeight="1" x14ac:dyDescent="0.25">
      <c r="A2" s="566" t="s">
        <v>320</v>
      </c>
      <c r="B2" s="566"/>
      <c r="C2" s="566"/>
      <c r="D2" s="566"/>
      <c r="E2" s="566"/>
      <c r="F2" s="566"/>
      <c r="G2" s="566"/>
      <c r="H2" s="566"/>
      <c r="I2" s="566"/>
      <c r="J2" s="566"/>
      <c r="K2" s="566"/>
      <c r="L2" s="566"/>
    </row>
    <row r="3" spans="1:14" ht="19.899999999999999" customHeight="1" thickBot="1" x14ac:dyDescent="0.3">
      <c r="A3" s="26" t="s">
        <v>73</v>
      </c>
      <c r="B3" s="5"/>
      <c r="C3" s="5"/>
      <c r="D3" s="5"/>
      <c r="E3" s="5"/>
      <c r="F3" s="5"/>
      <c r="G3" s="5"/>
      <c r="H3" s="5"/>
      <c r="I3" s="5"/>
      <c r="J3" s="6"/>
      <c r="K3" s="296"/>
      <c r="L3" s="223" t="s">
        <v>230</v>
      </c>
    </row>
    <row r="4" spans="1:14" ht="27" customHeight="1" thickTop="1" x14ac:dyDescent="0.25">
      <c r="A4" s="555" t="s">
        <v>0</v>
      </c>
      <c r="B4" s="559" t="s">
        <v>158</v>
      </c>
      <c r="C4" s="559" t="s">
        <v>162</v>
      </c>
      <c r="D4" s="558" t="s">
        <v>160</v>
      </c>
      <c r="E4" s="558"/>
      <c r="F4" s="112"/>
      <c r="G4" s="558" t="s">
        <v>175</v>
      </c>
      <c r="H4" s="558"/>
      <c r="I4" s="559" t="s">
        <v>138</v>
      </c>
      <c r="J4" s="552" t="s">
        <v>321</v>
      </c>
      <c r="K4" s="559" t="s">
        <v>163</v>
      </c>
      <c r="L4" s="570" t="s">
        <v>192</v>
      </c>
    </row>
    <row r="5" spans="1:14" ht="29.45" customHeight="1" x14ac:dyDescent="0.25">
      <c r="A5" s="556"/>
      <c r="B5" s="560"/>
      <c r="C5" s="560"/>
      <c r="D5" s="564" t="s">
        <v>327</v>
      </c>
      <c r="E5" s="564"/>
      <c r="F5" s="282"/>
      <c r="G5" s="564" t="s">
        <v>328</v>
      </c>
      <c r="H5" s="564"/>
      <c r="I5" s="560"/>
      <c r="J5" s="553"/>
      <c r="K5" s="560"/>
      <c r="L5" s="571"/>
    </row>
    <row r="6" spans="1:14" ht="31.9" customHeight="1" x14ac:dyDescent="0.25">
      <c r="A6" s="556"/>
      <c r="B6" s="553" t="s">
        <v>326</v>
      </c>
      <c r="C6" s="567" t="s">
        <v>523</v>
      </c>
      <c r="D6" s="291" t="s">
        <v>168</v>
      </c>
      <c r="E6" s="291" t="s">
        <v>16</v>
      </c>
      <c r="F6" s="282"/>
      <c r="G6" s="291" t="s">
        <v>161</v>
      </c>
      <c r="H6" s="291" t="s">
        <v>157</v>
      </c>
      <c r="I6" s="560"/>
      <c r="J6" s="553"/>
      <c r="K6" s="553" t="s">
        <v>524</v>
      </c>
      <c r="L6" s="571"/>
    </row>
    <row r="7" spans="1:14" ht="24" customHeight="1" x14ac:dyDescent="0.25">
      <c r="A7" s="557"/>
      <c r="B7" s="554"/>
      <c r="C7" s="568"/>
      <c r="D7" s="292" t="s">
        <v>322</v>
      </c>
      <c r="E7" s="292" t="s">
        <v>323</v>
      </c>
      <c r="F7" s="288"/>
      <c r="G7" s="292" t="s">
        <v>324</v>
      </c>
      <c r="H7" s="292" t="s">
        <v>325</v>
      </c>
      <c r="I7" s="561"/>
      <c r="J7" s="554"/>
      <c r="K7" s="554"/>
      <c r="L7" s="572"/>
    </row>
    <row r="8" spans="1:14" ht="74.25" customHeight="1" x14ac:dyDescent="0.25">
      <c r="A8" s="55" t="s">
        <v>1</v>
      </c>
      <c r="B8" s="67">
        <v>32</v>
      </c>
      <c r="C8" s="67">
        <v>26</v>
      </c>
      <c r="D8" s="67">
        <v>0</v>
      </c>
      <c r="E8" s="106">
        <v>26</v>
      </c>
      <c r="F8" s="106"/>
      <c r="G8" s="106">
        <v>1</v>
      </c>
      <c r="H8" s="106">
        <v>25</v>
      </c>
      <c r="I8" s="404" t="s">
        <v>467</v>
      </c>
      <c r="J8" s="67" t="s">
        <v>468</v>
      </c>
      <c r="K8" s="427">
        <v>30</v>
      </c>
      <c r="L8" s="227" t="s">
        <v>199</v>
      </c>
    </row>
    <row r="9" spans="1:14" ht="22.5" customHeight="1" x14ac:dyDescent="0.25">
      <c r="A9" s="52" t="s">
        <v>2</v>
      </c>
      <c r="B9" s="12">
        <v>12</v>
      </c>
      <c r="C9" s="12">
        <v>10</v>
      </c>
      <c r="D9" s="67">
        <v>0</v>
      </c>
      <c r="E9" s="106">
        <v>10</v>
      </c>
      <c r="F9" s="106"/>
      <c r="G9" s="106">
        <v>10</v>
      </c>
      <c r="H9" s="106">
        <v>0</v>
      </c>
      <c r="I9" s="106"/>
      <c r="J9" s="106"/>
      <c r="K9" s="408">
        <v>0</v>
      </c>
      <c r="L9" s="228" t="s">
        <v>200</v>
      </c>
    </row>
    <row r="10" spans="1:14" ht="22.5" customHeight="1" x14ac:dyDescent="0.25">
      <c r="A10" s="52" t="s">
        <v>3</v>
      </c>
      <c r="B10" s="12">
        <v>14</v>
      </c>
      <c r="C10" s="12">
        <v>14</v>
      </c>
      <c r="D10" s="67">
        <v>2</v>
      </c>
      <c r="E10" s="106">
        <v>12</v>
      </c>
      <c r="F10" s="106"/>
      <c r="G10" s="106">
        <v>14</v>
      </c>
      <c r="H10" s="106">
        <v>0</v>
      </c>
      <c r="I10" s="106"/>
      <c r="J10" s="106"/>
      <c r="K10" s="408">
        <v>1</v>
      </c>
      <c r="L10" s="228" t="s">
        <v>201</v>
      </c>
    </row>
    <row r="11" spans="1:14" ht="22.5" customHeight="1" x14ac:dyDescent="0.25">
      <c r="A11" s="52" t="s">
        <v>15</v>
      </c>
      <c r="B11" s="67">
        <v>19</v>
      </c>
      <c r="C11" s="67">
        <v>17</v>
      </c>
      <c r="D11" s="67">
        <v>1</v>
      </c>
      <c r="E11" s="106">
        <v>16</v>
      </c>
      <c r="F11" s="106"/>
      <c r="G11" s="106">
        <v>17</v>
      </c>
      <c r="H11" s="106">
        <v>0</v>
      </c>
      <c r="I11" s="106"/>
      <c r="J11" s="106"/>
      <c r="K11" s="427">
        <v>0</v>
      </c>
      <c r="L11" s="229" t="s">
        <v>202</v>
      </c>
    </row>
    <row r="12" spans="1:14" ht="22.5" customHeight="1" x14ac:dyDescent="0.25">
      <c r="A12" s="52" t="s">
        <v>21</v>
      </c>
      <c r="B12" s="12">
        <v>3</v>
      </c>
      <c r="C12" s="12">
        <v>2</v>
      </c>
      <c r="D12" s="67">
        <v>0</v>
      </c>
      <c r="E12" s="106">
        <v>2</v>
      </c>
      <c r="F12" s="106"/>
      <c r="G12" s="106">
        <v>2</v>
      </c>
      <c r="H12" s="106">
        <v>0</v>
      </c>
      <c r="I12" s="106"/>
      <c r="J12" s="106"/>
      <c r="K12" s="408">
        <v>15</v>
      </c>
      <c r="L12" s="228" t="s">
        <v>203</v>
      </c>
    </row>
    <row r="13" spans="1:14" ht="22.5" customHeight="1" x14ac:dyDescent="0.25">
      <c r="A13" s="56" t="s">
        <v>22</v>
      </c>
      <c r="B13" s="15">
        <v>1</v>
      </c>
      <c r="C13" s="15">
        <v>1</v>
      </c>
      <c r="D13" s="27">
        <v>0</v>
      </c>
      <c r="E13" s="83">
        <v>1</v>
      </c>
      <c r="F13" s="83"/>
      <c r="G13" s="83">
        <v>1</v>
      </c>
      <c r="H13" s="83">
        <v>0</v>
      </c>
      <c r="I13" s="83"/>
      <c r="J13" s="83"/>
      <c r="K13" s="428">
        <v>16</v>
      </c>
      <c r="L13" s="228" t="s">
        <v>204</v>
      </c>
      <c r="N13" s="1"/>
    </row>
    <row r="14" spans="1:14" ht="22.5" customHeight="1" x14ac:dyDescent="0.25">
      <c r="A14" s="52" t="s">
        <v>4</v>
      </c>
      <c r="B14" s="12">
        <v>7</v>
      </c>
      <c r="C14" s="12">
        <v>0</v>
      </c>
      <c r="D14" s="12">
        <v>0</v>
      </c>
      <c r="E14" s="84">
        <v>0</v>
      </c>
      <c r="F14" s="84"/>
      <c r="G14" s="84">
        <v>0</v>
      </c>
      <c r="H14" s="84">
        <v>0</v>
      </c>
      <c r="I14" s="84"/>
      <c r="J14" s="84"/>
      <c r="K14" s="408">
        <v>0</v>
      </c>
      <c r="L14" s="228" t="s">
        <v>205</v>
      </c>
    </row>
    <row r="15" spans="1:14" ht="22.5" customHeight="1" x14ac:dyDescent="0.25">
      <c r="A15" s="52" t="s">
        <v>5</v>
      </c>
      <c r="B15" s="12">
        <v>4</v>
      </c>
      <c r="C15" s="12">
        <v>3</v>
      </c>
      <c r="D15" s="67">
        <v>0</v>
      </c>
      <c r="E15" s="106">
        <v>3</v>
      </c>
      <c r="F15" s="106"/>
      <c r="G15" s="106">
        <v>3</v>
      </c>
      <c r="H15" s="106">
        <v>0</v>
      </c>
      <c r="I15" s="106"/>
      <c r="J15" s="106"/>
      <c r="K15" s="429">
        <v>0</v>
      </c>
      <c r="L15" s="228" t="s">
        <v>206</v>
      </c>
    </row>
    <row r="16" spans="1:14" ht="22.5" customHeight="1" x14ac:dyDescent="0.25">
      <c r="A16" s="52" t="s">
        <v>6</v>
      </c>
      <c r="B16" s="68">
        <v>14</v>
      </c>
      <c r="C16" s="68">
        <v>2</v>
      </c>
      <c r="D16" s="111">
        <v>0</v>
      </c>
      <c r="E16" s="106">
        <v>2</v>
      </c>
      <c r="F16" s="106"/>
      <c r="G16" s="106">
        <v>2</v>
      </c>
      <c r="H16" s="106">
        <v>0</v>
      </c>
      <c r="I16" s="106"/>
      <c r="J16" s="106"/>
      <c r="K16" s="115">
        <v>0</v>
      </c>
      <c r="L16" s="228" t="s">
        <v>207</v>
      </c>
    </row>
    <row r="17" spans="1:16" ht="22.5" customHeight="1" x14ac:dyDescent="0.25">
      <c r="A17" s="52" t="s">
        <v>20</v>
      </c>
      <c r="B17" s="12">
        <v>19</v>
      </c>
      <c r="C17" s="12">
        <v>18</v>
      </c>
      <c r="D17" s="67">
        <v>1</v>
      </c>
      <c r="E17" s="106">
        <v>17</v>
      </c>
      <c r="F17" s="106"/>
      <c r="G17" s="106">
        <v>18</v>
      </c>
      <c r="H17" s="106">
        <v>0</v>
      </c>
      <c r="I17" s="106"/>
      <c r="J17" s="106"/>
      <c r="K17" s="429">
        <v>0</v>
      </c>
      <c r="L17" s="228" t="s">
        <v>208</v>
      </c>
    </row>
    <row r="18" spans="1:16" ht="22.5" customHeight="1" x14ac:dyDescent="0.25">
      <c r="A18" s="52" t="s">
        <v>8</v>
      </c>
      <c r="B18" s="12">
        <v>3</v>
      </c>
      <c r="C18" s="12">
        <v>1</v>
      </c>
      <c r="D18" s="67">
        <v>1</v>
      </c>
      <c r="E18" s="106">
        <v>0</v>
      </c>
      <c r="F18" s="106"/>
      <c r="G18" s="106">
        <v>1</v>
      </c>
      <c r="H18" s="106">
        <v>0</v>
      </c>
      <c r="I18" s="106"/>
      <c r="J18" s="106"/>
      <c r="K18" s="408">
        <v>0</v>
      </c>
      <c r="L18" s="228" t="s">
        <v>209</v>
      </c>
    </row>
    <row r="19" spans="1:16" ht="22.5" customHeight="1" x14ac:dyDescent="0.25">
      <c r="A19" s="52" t="s">
        <v>9</v>
      </c>
      <c r="B19" s="12">
        <v>12</v>
      </c>
      <c r="C19" s="12">
        <v>6</v>
      </c>
      <c r="D19" s="67">
        <v>0</v>
      </c>
      <c r="E19" s="106">
        <v>6</v>
      </c>
      <c r="F19" s="106"/>
      <c r="G19" s="106">
        <v>6</v>
      </c>
      <c r="H19" s="106">
        <v>0</v>
      </c>
      <c r="I19" s="106"/>
      <c r="J19" s="106"/>
      <c r="K19" s="408">
        <v>0</v>
      </c>
      <c r="L19" s="228" t="s">
        <v>210</v>
      </c>
    </row>
    <row r="20" spans="1:16" ht="22.5" customHeight="1" x14ac:dyDescent="0.25">
      <c r="A20" s="52" t="s">
        <v>10</v>
      </c>
      <c r="B20" s="68">
        <v>12</v>
      </c>
      <c r="C20" s="68">
        <v>1</v>
      </c>
      <c r="D20" s="111">
        <v>0</v>
      </c>
      <c r="E20" s="106">
        <v>1</v>
      </c>
      <c r="F20" s="106"/>
      <c r="G20" s="106">
        <v>1</v>
      </c>
      <c r="H20" s="106">
        <v>0</v>
      </c>
      <c r="I20" s="106"/>
      <c r="J20" s="106"/>
      <c r="K20" s="115">
        <v>0</v>
      </c>
      <c r="L20" s="228" t="s">
        <v>211</v>
      </c>
    </row>
    <row r="21" spans="1:16" ht="22.5" customHeight="1" x14ac:dyDescent="0.25">
      <c r="A21" s="52" t="s">
        <v>11</v>
      </c>
      <c r="B21" s="12">
        <v>17</v>
      </c>
      <c r="C21" s="12">
        <v>11</v>
      </c>
      <c r="D21" s="67">
        <v>1</v>
      </c>
      <c r="E21" s="106">
        <v>10</v>
      </c>
      <c r="F21" s="106"/>
      <c r="G21" s="106">
        <v>11</v>
      </c>
      <c r="H21" s="106">
        <v>0</v>
      </c>
      <c r="I21" s="106"/>
      <c r="J21" s="106"/>
      <c r="K21" s="408">
        <v>0</v>
      </c>
      <c r="L21" s="228" t="s">
        <v>212</v>
      </c>
    </row>
    <row r="22" spans="1:16" ht="22.5" customHeight="1" x14ac:dyDescent="0.25">
      <c r="A22" s="52" t="s">
        <v>12</v>
      </c>
      <c r="B22" s="12">
        <v>15</v>
      </c>
      <c r="C22" s="12">
        <v>10</v>
      </c>
      <c r="D22" s="67">
        <v>0</v>
      </c>
      <c r="E22" s="106">
        <v>10</v>
      </c>
      <c r="F22" s="106"/>
      <c r="G22" s="106">
        <v>10</v>
      </c>
      <c r="H22" s="106">
        <v>0</v>
      </c>
      <c r="I22" s="106"/>
      <c r="J22" s="106"/>
      <c r="K22" s="408">
        <v>2</v>
      </c>
      <c r="L22" s="228" t="s">
        <v>213</v>
      </c>
    </row>
    <row r="23" spans="1:16" ht="22.5" customHeight="1" thickBot="1" x14ac:dyDescent="0.3">
      <c r="A23" s="56" t="s">
        <v>13</v>
      </c>
      <c r="B23" s="15">
        <v>14</v>
      </c>
      <c r="C23" s="12">
        <v>11</v>
      </c>
      <c r="D23" s="67">
        <v>4</v>
      </c>
      <c r="E23" s="106">
        <v>7</v>
      </c>
      <c r="F23" s="83"/>
      <c r="G23" s="83">
        <v>11</v>
      </c>
      <c r="H23" s="83">
        <v>0</v>
      </c>
      <c r="I23" s="83"/>
      <c r="J23" s="83"/>
      <c r="K23" s="428">
        <v>0</v>
      </c>
      <c r="L23" s="230" t="s">
        <v>214</v>
      </c>
    </row>
    <row r="24" spans="1:16" ht="21.6" customHeight="1" thickTop="1" thickBot="1" x14ac:dyDescent="0.3">
      <c r="A24" s="19" t="s">
        <v>31</v>
      </c>
      <c r="B24" s="20">
        <f>SUM(B8:B23)</f>
        <v>198</v>
      </c>
      <c r="C24" s="20">
        <f>SUM(C8:C23)</f>
        <v>133</v>
      </c>
      <c r="D24" s="20">
        <f>SUM(D8:D23)</f>
        <v>10</v>
      </c>
      <c r="E24" s="20">
        <f>SUM(E8:E23)</f>
        <v>123</v>
      </c>
      <c r="F24" s="20"/>
      <c r="G24" s="20">
        <f>SUM(G8:G23)</f>
        <v>108</v>
      </c>
      <c r="H24" s="20">
        <f>SUM(H8:H23)</f>
        <v>25</v>
      </c>
      <c r="I24" s="20"/>
      <c r="J24" s="20"/>
      <c r="K24" s="430">
        <f>SUM(K8:K23)</f>
        <v>64</v>
      </c>
      <c r="L24" s="231" t="s">
        <v>215</v>
      </c>
    </row>
    <row r="25" spans="1:16" ht="5.25" customHeight="1" thickTop="1" x14ac:dyDescent="0.25">
      <c r="A25" s="57"/>
      <c r="B25" s="27"/>
      <c r="C25" s="83"/>
      <c r="D25" s="83"/>
      <c r="E25" s="83"/>
      <c r="F25" s="83"/>
      <c r="G25" s="83"/>
      <c r="H25" s="83"/>
      <c r="I25" s="83"/>
      <c r="J25" s="83"/>
      <c r="K25" s="431"/>
    </row>
    <row r="26" spans="1:16" ht="26.45" customHeight="1" x14ac:dyDescent="0.25">
      <c r="A26" s="530" t="s">
        <v>100</v>
      </c>
      <c r="B26" s="530"/>
      <c r="C26" s="530"/>
      <c r="D26" s="530"/>
      <c r="E26" s="18"/>
      <c r="F26" s="18"/>
      <c r="G26" s="18"/>
      <c r="H26" s="268"/>
      <c r="I26" s="268"/>
      <c r="J26" s="492" t="s">
        <v>361</v>
      </c>
      <c r="K26" s="492"/>
      <c r="L26" s="492"/>
      <c r="M26" s="268"/>
      <c r="N26" s="268"/>
      <c r="O26" s="268"/>
      <c r="P26" s="268"/>
    </row>
    <row r="27" spans="1:16" s="1" customFormat="1" ht="18" customHeight="1" x14ac:dyDescent="0.25">
      <c r="A27" s="484" t="s">
        <v>135</v>
      </c>
      <c r="B27" s="484"/>
      <c r="C27" s="484"/>
      <c r="D27" s="484"/>
      <c r="E27" s="39"/>
      <c r="F27" s="39"/>
      <c r="G27" s="39"/>
      <c r="H27" s="39"/>
      <c r="I27" s="137"/>
      <c r="J27" s="488" t="s">
        <v>362</v>
      </c>
      <c r="K27" s="488"/>
      <c r="L27" s="488"/>
    </row>
    <row r="28" spans="1:16" ht="9.6" customHeight="1" x14ac:dyDescent="0.25">
      <c r="A28" s="17"/>
      <c r="B28" s="17"/>
      <c r="C28" s="17"/>
      <c r="D28" s="17"/>
      <c r="E28" s="17"/>
      <c r="F28" s="17"/>
      <c r="G28" s="17"/>
      <c r="H28" s="17"/>
      <c r="I28" s="17"/>
      <c r="J28" s="17"/>
      <c r="K28" s="432"/>
      <c r="L28" s="17"/>
    </row>
    <row r="29" spans="1:16" ht="16.899999999999999" customHeight="1" x14ac:dyDescent="0.25">
      <c r="A29" s="565" t="s">
        <v>78</v>
      </c>
      <c r="B29" s="565"/>
      <c r="C29" s="565"/>
      <c r="D29" s="16"/>
      <c r="E29" s="16"/>
      <c r="F29" s="16"/>
      <c r="G29" s="16"/>
      <c r="H29" s="289">
        <v>26</v>
      </c>
      <c r="I29" s="16"/>
      <c r="J29" s="483" t="s">
        <v>277</v>
      </c>
      <c r="K29" s="483"/>
      <c r="L29" s="483"/>
    </row>
  </sheetData>
  <mergeCells count="22">
    <mergeCell ref="J26:L26"/>
    <mergeCell ref="A4:A7"/>
    <mergeCell ref="G4:H4"/>
    <mergeCell ref="I4:I7"/>
    <mergeCell ref="A1:L1"/>
    <mergeCell ref="A2:L2"/>
    <mergeCell ref="A29:C29"/>
    <mergeCell ref="D4:E4"/>
    <mergeCell ref="J29:L29"/>
    <mergeCell ref="A27:D27"/>
    <mergeCell ref="J27:L27"/>
    <mergeCell ref="D5:E5"/>
    <mergeCell ref="G5:H5"/>
    <mergeCell ref="A26:D26"/>
    <mergeCell ref="L4:L7"/>
    <mergeCell ref="J4:J7"/>
    <mergeCell ref="K4:K5"/>
    <mergeCell ref="K6:K7"/>
    <mergeCell ref="B4:B5"/>
    <mergeCell ref="C4:C5"/>
    <mergeCell ref="B6:B7"/>
    <mergeCell ref="C6:C7"/>
  </mergeCells>
  <printOptions horizontalCentered="1" verticalCentered="1"/>
  <pageMargins left="0.511811023622047" right="0.511811023622047" top="0.59055118100000004" bottom="0.196850393700787" header="0.31496062992126" footer="0.31496062992126"/>
  <pageSetup paperSize="9" scale="7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B1:K29"/>
  <sheetViews>
    <sheetView rightToLeft="1" view="pageBreakPreview" topLeftCell="A10" zoomScale="120" zoomScaleNormal="130" zoomScaleSheetLayoutView="120" workbookViewId="0">
      <selection activeCell="D24" sqref="D24"/>
    </sheetView>
  </sheetViews>
  <sheetFormatPr defaultColWidth="9" defaultRowHeight="15" x14ac:dyDescent="0.25"/>
  <cols>
    <col min="1" max="1" width="3.28515625" customWidth="1"/>
    <col min="2" max="2" width="20.28515625" customWidth="1"/>
    <col min="3" max="3" width="16.7109375" customWidth="1"/>
    <col min="4" max="5" width="21.28515625" customWidth="1"/>
    <col min="6" max="6" width="1.42578125" customWidth="1"/>
    <col min="7" max="8" width="20.7109375" customWidth="1"/>
    <col min="9" max="9" width="20.85546875" customWidth="1"/>
  </cols>
  <sheetData>
    <row r="1" spans="2:11" ht="28.15" customHeight="1" x14ac:dyDescent="0.25">
      <c r="B1" s="563" t="s">
        <v>282</v>
      </c>
      <c r="C1" s="563"/>
      <c r="D1" s="563"/>
      <c r="E1" s="563"/>
      <c r="F1" s="563"/>
      <c r="G1" s="563"/>
      <c r="H1" s="563"/>
      <c r="I1" s="563"/>
    </row>
    <row r="2" spans="2:11" ht="36.6" customHeight="1" x14ac:dyDescent="0.25">
      <c r="B2" s="566" t="s">
        <v>316</v>
      </c>
      <c r="C2" s="566"/>
      <c r="D2" s="566"/>
      <c r="E2" s="566"/>
      <c r="F2" s="566"/>
      <c r="G2" s="566"/>
      <c r="H2" s="566"/>
      <c r="I2" s="566"/>
    </row>
    <row r="3" spans="2:11" ht="19.899999999999999" customHeight="1" thickBot="1" x14ac:dyDescent="0.3">
      <c r="B3" s="26" t="s">
        <v>76</v>
      </c>
      <c r="C3" s="5"/>
      <c r="D3" s="5"/>
      <c r="E3" s="5"/>
      <c r="F3" s="5"/>
      <c r="G3" s="5"/>
      <c r="H3" s="223"/>
      <c r="I3" s="223" t="s">
        <v>283</v>
      </c>
    </row>
    <row r="4" spans="2:11" ht="33" customHeight="1" thickTop="1" x14ac:dyDescent="0.25">
      <c r="B4" s="555" t="s">
        <v>0</v>
      </c>
      <c r="C4" s="559" t="s">
        <v>164</v>
      </c>
      <c r="D4" s="558" t="s">
        <v>244</v>
      </c>
      <c r="E4" s="558"/>
      <c r="F4" s="112"/>
      <c r="G4" s="558" t="s">
        <v>281</v>
      </c>
      <c r="H4" s="558"/>
      <c r="I4" s="570" t="s">
        <v>192</v>
      </c>
    </row>
    <row r="5" spans="2:11" ht="39.6" customHeight="1" x14ac:dyDescent="0.25">
      <c r="B5" s="556"/>
      <c r="C5" s="560"/>
      <c r="D5" s="564" t="s">
        <v>318</v>
      </c>
      <c r="E5" s="564"/>
      <c r="F5" s="290"/>
      <c r="G5" s="564" t="s">
        <v>319</v>
      </c>
      <c r="H5" s="564"/>
      <c r="I5" s="571"/>
    </row>
    <row r="6" spans="2:11" ht="16.899999999999999" customHeight="1" x14ac:dyDescent="0.25">
      <c r="B6" s="556"/>
      <c r="C6" s="553" t="s">
        <v>317</v>
      </c>
      <c r="D6" s="291" t="s">
        <v>104</v>
      </c>
      <c r="E6" s="291" t="s">
        <v>165</v>
      </c>
      <c r="F6" s="282"/>
      <c r="G6" s="291" t="s">
        <v>104</v>
      </c>
      <c r="H6" s="291" t="s">
        <v>165</v>
      </c>
      <c r="I6" s="571"/>
    </row>
    <row r="7" spans="2:11" ht="19.899999999999999" customHeight="1" x14ac:dyDescent="0.25">
      <c r="B7" s="557"/>
      <c r="C7" s="554"/>
      <c r="D7" s="292" t="s">
        <v>284</v>
      </c>
      <c r="E7" s="292" t="s">
        <v>217</v>
      </c>
      <c r="F7" s="288"/>
      <c r="G7" s="292" t="s">
        <v>284</v>
      </c>
      <c r="H7" s="292" t="s">
        <v>217</v>
      </c>
      <c r="I7" s="572"/>
    </row>
    <row r="8" spans="2:11" ht="21.6" customHeight="1" x14ac:dyDescent="0.25">
      <c r="B8" s="55" t="s">
        <v>1</v>
      </c>
      <c r="C8" s="427">
        <v>31</v>
      </c>
      <c r="D8" s="427">
        <v>31</v>
      </c>
      <c r="E8" s="434">
        <f>D8/269*100</f>
        <v>11.524163568773234</v>
      </c>
      <c r="F8" s="427"/>
      <c r="G8" s="427">
        <v>31</v>
      </c>
      <c r="H8" s="434">
        <f t="shared" ref="H8:H24" si="0">G8/269*100</f>
        <v>11.524163568773234</v>
      </c>
      <c r="I8" s="227" t="s">
        <v>199</v>
      </c>
    </row>
    <row r="9" spans="2:11" ht="21.6" customHeight="1" x14ac:dyDescent="0.25">
      <c r="B9" s="52" t="s">
        <v>2</v>
      </c>
      <c r="C9" s="429">
        <v>12</v>
      </c>
      <c r="D9" s="429">
        <v>12</v>
      </c>
      <c r="E9" s="434">
        <f t="shared" ref="E9:E24" si="1">D9/269*100</f>
        <v>4.4609665427509295</v>
      </c>
      <c r="F9" s="427"/>
      <c r="G9" s="429">
        <v>12</v>
      </c>
      <c r="H9" s="434">
        <f t="shared" si="0"/>
        <v>4.4609665427509295</v>
      </c>
      <c r="I9" s="228" t="s">
        <v>200</v>
      </c>
    </row>
    <row r="10" spans="2:11" ht="21.6" customHeight="1" x14ac:dyDescent="0.25">
      <c r="B10" s="52" t="s">
        <v>3</v>
      </c>
      <c r="C10" s="429">
        <v>22</v>
      </c>
      <c r="D10" s="429">
        <v>22</v>
      </c>
      <c r="E10" s="434">
        <f t="shared" si="1"/>
        <v>8.1784386617100377</v>
      </c>
      <c r="F10" s="427"/>
      <c r="G10" s="429">
        <v>22</v>
      </c>
      <c r="H10" s="434">
        <f t="shared" si="0"/>
        <v>8.1784386617100377</v>
      </c>
      <c r="I10" s="228" t="s">
        <v>201</v>
      </c>
    </row>
    <row r="11" spans="2:11" ht="21.6" customHeight="1" x14ac:dyDescent="0.25">
      <c r="B11" s="52" t="s">
        <v>15</v>
      </c>
      <c r="C11" s="427">
        <v>21</v>
      </c>
      <c r="D11" s="427">
        <v>21</v>
      </c>
      <c r="E11" s="434">
        <f t="shared" si="1"/>
        <v>7.8066914498141262</v>
      </c>
      <c r="F11" s="427"/>
      <c r="G11" s="427">
        <v>21</v>
      </c>
      <c r="H11" s="434">
        <f t="shared" si="0"/>
        <v>7.8066914498141262</v>
      </c>
      <c r="I11" s="229" t="s">
        <v>202</v>
      </c>
    </row>
    <row r="12" spans="2:11" ht="21.6" customHeight="1" x14ac:dyDescent="0.25">
      <c r="B12" s="52" t="s">
        <v>21</v>
      </c>
      <c r="C12" s="429">
        <v>15</v>
      </c>
      <c r="D12" s="429">
        <v>15</v>
      </c>
      <c r="E12" s="434">
        <f t="shared" si="1"/>
        <v>5.5762081784386615</v>
      </c>
      <c r="F12" s="427"/>
      <c r="G12" s="429">
        <v>15</v>
      </c>
      <c r="H12" s="434">
        <f t="shared" si="0"/>
        <v>5.5762081784386615</v>
      </c>
      <c r="I12" s="228" t="s">
        <v>203</v>
      </c>
    </row>
    <row r="13" spans="2:11" ht="21.6" customHeight="1" x14ac:dyDescent="0.25">
      <c r="B13" s="56" t="s">
        <v>22</v>
      </c>
      <c r="C13" s="435">
        <v>16</v>
      </c>
      <c r="D13" s="435">
        <v>16</v>
      </c>
      <c r="E13" s="434">
        <f t="shared" si="1"/>
        <v>5.9479553903345721</v>
      </c>
      <c r="F13" s="431"/>
      <c r="G13" s="435">
        <v>16</v>
      </c>
      <c r="H13" s="434">
        <f t="shared" si="0"/>
        <v>5.9479553903345721</v>
      </c>
      <c r="I13" s="228" t="s">
        <v>204</v>
      </c>
      <c r="K13" s="1"/>
    </row>
    <row r="14" spans="2:11" ht="21.6" customHeight="1" x14ac:dyDescent="0.25">
      <c r="B14" s="52" t="s">
        <v>4</v>
      </c>
      <c r="C14" s="429">
        <v>16</v>
      </c>
      <c r="D14" s="429">
        <v>16</v>
      </c>
      <c r="E14" s="434">
        <f t="shared" si="1"/>
        <v>5.9479553903345721</v>
      </c>
      <c r="F14" s="429"/>
      <c r="G14" s="429">
        <v>16</v>
      </c>
      <c r="H14" s="434">
        <f t="shared" si="0"/>
        <v>5.9479553903345721</v>
      </c>
      <c r="I14" s="228" t="s">
        <v>205</v>
      </c>
    </row>
    <row r="15" spans="2:11" ht="21.6" customHeight="1" x14ac:dyDescent="0.25">
      <c r="B15" s="52" t="s">
        <v>5</v>
      </c>
      <c r="C15" s="429">
        <v>7</v>
      </c>
      <c r="D15" s="429">
        <v>7</v>
      </c>
      <c r="E15" s="434">
        <f t="shared" si="1"/>
        <v>2.6022304832713754</v>
      </c>
      <c r="F15" s="427"/>
      <c r="G15" s="429">
        <v>7</v>
      </c>
      <c r="H15" s="434">
        <f t="shared" si="0"/>
        <v>2.6022304832713754</v>
      </c>
      <c r="I15" s="228" t="s">
        <v>206</v>
      </c>
    </row>
    <row r="16" spans="2:11" ht="21.6" customHeight="1" x14ac:dyDescent="0.25">
      <c r="B16" s="52" t="s">
        <v>6</v>
      </c>
      <c r="C16" s="436">
        <v>19</v>
      </c>
      <c r="D16" s="436">
        <v>19</v>
      </c>
      <c r="E16" s="434">
        <f t="shared" si="1"/>
        <v>7.0631970260223049</v>
      </c>
      <c r="F16" s="427"/>
      <c r="G16" s="436">
        <v>19</v>
      </c>
      <c r="H16" s="434">
        <f t="shared" si="0"/>
        <v>7.0631970260223049</v>
      </c>
      <c r="I16" s="228" t="s">
        <v>207</v>
      </c>
    </row>
    <row r="17" spans="2:10" ht="21.6" customHeight="1" x14ac:dyDescent="0.25">
      <c r="B17" s="52" t="s">
        <v>20</v>
      </c>
      <c r="C17" s="429">
        <v>20</v>
      </c>
      <c r="D17" s="429">
        <v>20</v>
      </c>
      <c r="E17" s="434">
        <f t="shared" si="1"/>
        <v>7.4349442379182156</v>
      </c>
      <c r="F17" s="427"/>
      <c r="G17" s="429">
        <v>20</v>
      </c>
      <c r="H17" s="434">
        <f t="shared" si="0"/>
        <v>7.4349442379182156</v>
      </c>
      <c r="I17" s="228" t="s">
        <v>208</v>
      </c>
    </row>
    <row r="18" spans="2:10" ht="21.6" customHeight="1" x14ac:dyDescent="0.25">
      <c r="B18" s="52" t="s">
        <v>8</v>
      </c>
      <c r="C18" s="429">
        <v>11</v>
      </c>
      <c r="D18" s="429">
        <v>11</v>
      </c>
      <c r="E18" s="434">
        <f t="shared" si="1"/>
        <v>4.0892193308550189</v>
      </c>
      <c r="F18" s="427"/>
      <c r="G18" s="429">
        <v>11</v>
      </c>
      <c r="H18" s="434">
        <f t="shared" si="0"/>
        <v>4.0892193308550189</v>
      </c>
      <c r="I18" s="228" t="s">
        <v>209</v>
      </c>
    </row>
    <row r="19" spans="2:10" ht="21.6" customHeight="1" x14ac:dyDescent="0.25">
      <c r="B19" s="52" t="s">
        <v>9</v>
      </c>
      <c r="C19" s="429">
        <v>15</v>
      </c>
      <c r="D19" s="429">
        <v>15</v>
      </c>
      <c r="E19" s="434">
        <f t="shared" si="1"/>
        <v>5.5762081784386615</v>
      </c>
      <c r="F19" s="427"/>
      <c r="G19" s="429">
        <v>15</v>
      </c>
      <c r="H19" s="434">
        <f t="shared" si="0"/>
        <v>5.5762081784386615</v>
      </c>
      <c r="I19" s="228" t="s">
        <v>210</v>
      </c>
    </row>
    <row r="20" spans="2:10" ht="21.6" customHeight="1" x14ac:dyDescent="0.25">
      <c r="B20" s="52" t="s">
        <v>10</v>
      </c>
      <c r="C20" s="436">
        <v>12</v>
      </c>
      <c r="D20" s="436">
        <v>12</v>
      </c>
      <c r="E20" s="434">
        <f t="shared" si="1"/>
        <v>4.4609665427509295</v>
      </c>
      <c r="F20" s="427"/>
      <c r="G20" s="436">
        <v>12</v>
      </c>
      <c r="H20" s="434">
        <f t="shared" si="0"/>
        <v>4.4609665427509295</v>
      </c>
      <c r="I20" s="228" t="s">
        <v>211</v>
      </c>
    </row>
    <row r="21" spans="2:10" ht="21.6" customHeight="1" x14ac:dyDescent="0.25">
      <c r="B21" s="52" t="s">
        <v>11</v>
      </c>
      <c r="C21" s="429">
        <v>20</v>
      </c>
      <c r="D21" s="429">
        <v>20</v>
      </c>
      <c r="E21" s="434">
        <f t="shared" si="1"/>
        <v>7.4349442379182156</v>
      </c>
      <c r="F21" s="427"/>
      <c r="G21" s="429">
        <v>20</v>
      </c>
      <c r="H21" s="434">
        <f t="shared" si="0"/>
        <v>7.4349442379182156</v>
      </c>
      <c r="I21" s="228" t="s">
        <v>212</v>
      </c>
    </row>
    <row r="22" spans="2:10" ht="21.6" customHeight="1" x14ac:dyDescent="0.25">
      <c r="B22" s="52" t="s">
        <v>12</v>
      </c>
      <c r="C22" s="429">
        <v>15</v>
      </c>
      <c r="D22" s="429">
        <v>15</v>
      </c>
      <c r="E22" s="434">
        <f t="shared" si="1"/>
        <v>5.5762081784386615</v>
      </c>
      <c r="F22" s="427"/>
      <c r="G22" s="429">
        <v>15</v>
      </c>
      <c r="H22" s="434">
        <f t="shared" si="0"/>
        <v>5.5762081784386615</v>
      </c>
      <c r="I22" s="228" t="s">
        <v>213</v>
      </c>
    </row>
    <row r="23" spans="2:10" ht="21.6" customHeight="1" thickBot="1" x14ac:dyDescent="0.3">
      <c r="B23" s="56" t="s">
        <v>13</v>
      </c>
      <c r="C23" s="435">
        <v>17</v>
      </c>
      <c r="D23" s="435">
        <v>17</v>
      </c>
      <c r="E23" s="434">
        <f t="shared" si="1"/>
        <v>6.3197026022304827</v>
      </c>
      <c r="F23" s="431"/>
      <c r="G23" s="435">
        <v>17</v>
      </c>
      <c r="H23" s="434">
        <f t="shared" si="0"/>
        <v>6.3197026022304827</v>
      </c>
      <c r="I23" s="230" t="s">
        <v>214</v>
      </c>
    </row>
    <row r="24" spans="2:10" ht="21.6" customHeight="1" thickTop="1" thickBot="1" x14ac:dyDescent="0.3">
      <c r="B24" s="19" t="s">
        <v>31</v>
      </c>
      <c r="C24" s="430">
        <f>SUM(C8:C23)</f>
        <v>269</v>
      </c>
      <c r="D24" s="430">
        <f>SUM(D8:D23)</f>
        <v>269</v>
      </c>
      <c r="E24" s="437">
        <f t="shared" si="1"/>
        <v>100</v>
      </c>
      <c r="F24" s="430"/>
      <c r="G24" s="430">
        <f>SUM(G8:G23)</f>
        <v>269</v>
      </c>
      <c r="H24" s="437">
        <f t="shared" si="0"/>
        <v>100</v>
      </c>
      <c r="I24" s="231" t="s">
        <v>215</v>
      </c>
    </row>
    <row r="25" spans="2:10" ht="5.25" customHeight="1" thickTop="1" x14ac:dyDescent="0.25">
      <c r="B25" s="57"/>
      <c r="C25" s="27"/>
      <c r="D25" s="83"/>
      <c r="E25" s="83"/>
      <c r="F25" s="83"/>
      <c r="G25" s="83"/>
      <c r="H25" s="83"/>
    </row>
    <row r="26" spans="2:10" ht="28.15" customHeight="1" x14ac:dyDescent="0.25">
      <c r="B26" s="530" t="s">
        <v>100</v>
      </c>
      <c r="C26" s="530"/>
      <c r="D26" s="530"/>
      <c r="E26" s="530"/>
      <c r="F26" s="268"/>
      <c r="G26" s="492" t="s">
        <v>361</v>
      </c>
      <c r="H26" s="492"/>
      <c r="I26" s="492"/>
      <c r="J26" s="268"/>
    </row>
    <row r="27" spans="2:10" s="1" customFormat="1" ht="13.15" customHeight="1" x14ac:dyDescent="0.25">
      <c r="B27" s="484" t="s">
        <v>135</v>
      </c>
      <c r="C27" s="484"/>
      <c r="D27" s="484"/>
      <c r="E27" s="484"/>
      <c r="F27" s="39"/>
      <c r="G27" s="488" t="s">
        <v>362</v>
      </c>
      <c r="H27" s="488"/>
      <c r="I27" s="488"/>
      <c r="J27" s="278"/>
    </row>
    <row r="28" spans="2:10" ht="6.6" customHeight="1" x14ac:dyDescent="0.25">
      <c r="B28" s="17"/>
      <c r="C28" s="17"/>
      <c r="D28" s="17"/>
      <c r="E28" s="17"/>
      <c r="F28" s="17"/>
      <c r="G28" s="17"/>
      <c r="H28" s="17"/>
      <c r="I28" s="17"/>
    </row>
    <row r="29" spans="2:10" ht="16.899999999999999" customHeight="1" x14ac:dyDescent="0.25">
      <c r="B29" s="565" t="s">
        <v>78</v>
      </c>
      <c r="C29" s="565"/>
      <c r="D29" s="565"/>
      <c r="E29" s="108">
        <v>27</v>
      </c>
      <c r="F29" s="16"/>
      <c r="G29" s="483" t="s">
        <v>277</v>
      </c>
      <c r="H29" s="483"/>
      <c r="I29" s="483"/>
    </row>
  </sheetData>
  <mergeCells count="16">
    <mergeCell ref="G26:I26"/>
    <mergeCell ref="B27:E27"/>
    <mergeCell ref="G27:I27"/>
    <mergeCell ref="B1:I1"/>
    <mergeCell ref="B29:D29"/>
    <mergeCell ref="B4:B7"/>
    <mergeCell ref="D4:E4"/>
    <mergeCell ref="G4:H4"/>
    <mergeCell ref="I4:I7"/>
    <mergeCell ref="D5:E5"/>
    <mergeCell ref="G5:H5"/>
    <mergeCell ref="C4:C5"/>
    <mergeCell ref="C6:C7"/>
    <mergeCell ref="G29:I29"/>
    <mergeCell ref="B2:I2"/>
    <mergeCell ref="B26:E26"/>
  </mergeCells>
  <printOptions horizontalCentered="1" verticalCentered="1"/>
  <pageMargins left="0.511811023622047" right="0.511811023622047" top="0.59055118100000004" bottom="0.196850393700787" header="0.31496062992126" footer="0.31496062992126"/>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Z33"/>
  <sheetViews>
    <sheetView rightToLeft="1" view="pageBreakPreview" topLeftCell="H13" zoomScale="110" zoomScaleNormal="130" zoomScaleSheetLayoutView="110" workbookViewId="0">
      <selection activeCell="H36" sqref="H35:H36"/>
    </sheetView>
  </sheetViews>
  <sheetFormatPr defaultColWidth="9" defaultRowHeight="15" x14ac:dyDescent="0.25"/>
  <cols>
    <col min="1" max="1" width="9.28515625" customWidth="1"/>
    <col min="2" max="2" width="11.140625" customWidth="1"/>
    <col min="3" max="4" width="11.85546875" customWidth="1"/>
    <col min="5" max="5" width="10.28515625" customWidth="1"/>
    <col min="6" max="6" width="27.85546875" customWidth="1"/>
    <col min="7" max="7" width="9.42578125" customWidth="1"/>
    <col min="8" max="8" width="27.85546875" customWidth="1"/>
    <col min="9" max="9" width="9.42578125" style="433" customWidth="1"/>
    <col min="10" max="10" width="16.5703125" customWidth="1"/>
    <col min="11" max="11" width="9.28515625" customWidth="1"/>
    <col min="12" max="12" width="20.42578125" customWidth="1"/>
    <col min="13" max="13" width="9.42578125" customWidth="1"/>
    <col min="14" max="14" width="20.42578125" customWidth="1"/>
    <col min="15" max="15" width="9.42578125" style="433" customWidth="1"/>
    <col min="16" max="16" width="20.42578125" customWidth="1"/>
    <col min="17" max="17" width="9.42578125" style="433" customWidth="1"/>
    <col min="18" max="18" width="20.42578125" customWidth="1"/>
    <col min="19" max="19" width="9.42578125" style="433" customWidth="1"/>
    <col min="20" max="20" width="16.5703125" customWidth="1"/>
    <col min="22" max="26" width="0" hidden="1" customWidth="1"/>
  </cols>
  <sheetData>
    <row r="1" spans="1:26" ht="27.6" customHeight="1" x14ac:dyDescent="0.25">
      <c r="A1" s="563" t="s">
        <v>285</v>
      </c>
      <c r="B1" s="563"/>
      <c r="C1" s="563"/>
      <c r="D1" s="563"/>
      <c r="E1" s="563"/>
      <c r="F1" s="563"/>
      <c r="G1" s="563"/>
      <c r="H1" s="563"/>
      <c r="I1" s="563"/>
      <c r="J1" s="563"/>
      <c r="K1" s="563" t="s">
        <v>285</v>
      </c>
      <c r="L1" s="563"/>
      <c r="M1" s="563"/>
      <c r="N1" s="563"/>
      <c r="O1" s="563"/>
      <c r="P1" s="563"/>
      <c r="Q1" s="563"/>
      <c r="R1" s="563"/>
      <c r="S1" s="563"/>
      <c r="T1" s="563"/>
    </row>
    <row r="2" spans="1:26" s="1" customFormat="1" ht="33" customHeight="1" x14ac:dyDescent="0.25">
      <c r="A2" s="573" t="s">
        <v>311</v>
      </c>
      <c r="B2" s="573"/>
      <c r="C2" s="573"/>
      <c r="D2" s="573"/>
      <c r="E2" s="573"/>
      <c r="F2" s="573"/>
      <c r="G2" s="573"/>
      <c r="H2" s="573"/>
      <c r="I2" s="573"/>
      <c r="J2" s="573"/>
      <c r="K2" s="573" t="s">
        <v>311</v>
      </c>
      <c r="L2" s="573"/>
      <c r="M2" s="573"/>
      <c r="N2" s="573"/>
      <c r="O2" s="573"/>
      <c r="P2" s="573"/>
      <c r="Q2" s="573"/>
      <c r="R2" s="573"/>
      <c r="S2" s="573"/>
      <c r="T2" s="573"/>
    </row>
    <row r="3" spans="1:26" ht="19.899999999999999" customHeight="1" thickBot="1" x14ac:dyDescent="0.3">
      <c r="A3" s="26" t="s">
        <v>97</v>
      </c>
      <c r="B3" s="5"/>
      <c r="C3" s="5"/>
      <c r="D3" s="5"/>
      <c r="E3" s="5"/>
      <c r="F3" s="5"/>
      <c r="G3" s="6"/>
      <c r="H3" s="6"/>
      <c r="I3" s="296"/>
      <c r="J3" s="223" t="s">
        <v>227</v>
      </c>
      <c r="K3" s="569" t="s">
        <v>476</v>
      </c>
      <c r="L3" s="569"/>
      <c r="M3" s="6"/>
      <c r="N3" s="6"/>
      <c r="O3" s="296"/>
      <c r="P3" s="6"/>
      <c r="Q3" s="545" t="s">
        <v>477</v>
      </c>
      <c r="R3" s="545"/>
      <c r="S3" s="545"/>
      <c r="T3" s="545"/>
    </row>
    <row r="4" spans="1:26" ht="29.45" customHeight="1" thickTop="1" x14ac:dyDescent="0.25">
      <c r="A4" s="555" t="s">
        <v>0</v>
      </c>
      <c r="B4" s="559" t="s">
        <v>246</v>
      </c>
      <c r="C4" s="558" t="s">
        <v>286</v>
      </c>
      <c r="D4" s="558"/>
      <c r="E4" s="559" t="s">
        <v>348</v>
      </c>
      <c r="F4" s="558" t="s">
        <v>287</v>
      </c>
      <c r="G4" s="558"/>
      <c r="H4" s="558"/>
      <c r="I4" s="558"/>
      <c r="J4" s="570" t="s">
        <v>192</v>
      </c>
      <c r="K4" s="555" t="s">
        <v>0</v>
      </c>
      <c r="L4" s="559" t="s">
        <v>287</v>
      </c>
      <c r="M4" s="559"/>
      <c r="N4" s="559"/>
      <c r="O4" s="559"/>
      <c r="P4" s="559"/>
      <c r="Q4" s="559"/>
      <c r="R4" s="559"/>
      <c r="S4" s="559"/>
      <c r="T4" s="570" t="s">
        <v>192</v>
      </c>
    </row>
    <row r="5" spans="1:26" ht="37.5" customHeight="1" x14ac:dyDescent="0.25">
      <c r="A5" s="556"/>
      <c r="B5" s="560"/>
      <c r="C5" s="564" t="s">
        <v>312</v>
      </c>
      <c r="D5" s="564"/>
      <c r="E5" s="560"/>
      <c r="F5" s="564" t="s">
        <v>527</v>
      </c>
      <c r="G5" s="564"/>
      <c r="H5" s="564"/>
      <c r="I5" s="564"/>
      <c r="J5" s="571"/>
      <c r="K5" s="556"/>
      <c r="L5" s="574" t="s">
        <v>528</v>
      </c>
      <c r="M5" s="574"/>
      <c r="N5" s="574"/>
      <c r="O5" s="574"/>
      <c r="P5" s="574"/>
      <c r="Q5" s="574"/>
      <c r="R5" s="574"/>
      <c r="S5" s="574"/>
      <c r="T5" s="571"/>
    </row>
    <row r="6" spans="1:26" ht="29.45" customHeight="1" x14ac:dyDescent="0.25">
      <c r="A6" s="556"/>
      <c r="B6" s="553" t="s">
        <v>313</v>
      </c>
      <c r="C6" s="291" t="s">
        <v>104</v>
      </c>
      <c r="D6" s="291" t="s">
        <v>113</v>
      </c>
      <c r="E6" s="553" t="s">
        <v>526</v>
      </c>
      <c r="F6" s="439" t="s">
        <v>243</v>
      </c>
      <c r="G6" s="291" t="s">
        <v>104</v>
      </c>
      <c r="H6" s="442" t="s">
        <v>243</v>
      </c>
      <c r="I6" s="291" t="s">
        <v>104</v>
      </c>
      <c r="J6" s="571"/>
      <c r="K6" s="556"/>
      <c r="L6" s="439" t="s">
        <v>243</v>
      </c>
      <c r="M6" s="291" t="s">
        <v>104</v>
      </c>
      <c r="N6" s="442" t="s">
        <v>243</v>
      </c>
      <c r="O6" s="291" t="s">
        <v>104</v>
      </c>
      <c r="P6" s="442" t="s">
        <v>243</v>
      </c>
      <c r="Q6" s="291" t="s">
        <v>104</v>
      </c>
      <c r="R6" s="442" t="s">
        <v>243</v>
      </c>
      <c r="S6" s="291" t="s">
        <v>104</v>
      </c>
      <c r="T6" s="571"/>
    </row>
    <row r="7" spans="1:26" ht="24" customHeight="1" x14ac:dyDescent="0.25">
      <c r="A7" s="557"/>
      <c r="B7" s="554"/>
      <c r="C7" s="292" t="s">
        <v>314</v>
      </c>
      <c r="D7" s="292" t="s">
        <v>217</v>
      </c>
      <c r="E7" s="554"/>
      <c r="F7" s="440" t="s">
        <v>315</v>
      </c>
      <c r="G7" s="292" t="s">
        <v>314</v>
      </c>
      <c r="H7" s="443" t="s">
        <v>315</v>
      </c>
      <c r="I7" s="292" t="s">
        <v>314</v>
      </c>
      <c r="J7" s="572"/>
      <c r="K7" s="557"/>
      <c r="L7" s="440" t="s">
        <v>315</v>
      </c>
      <c r="M7" s="292" t="s">
        <v>314</v>
      </c>
      <c r="N7" s="443" t="s">
        <v>315</v>
      </c>
      <c r="O7" s="292" t="s">
        <v>314</v>
      </c>
      <c r="P7" s="443" t="s">
        <v>315</v>
      </c>
      <c r="Q7" s="292" t="s">
        <v>314</v>
      </c>
      <c r="R7" s="443" t="s">
        <v>315</v>
      </c>
      <c r="S7" s="292" t="s">
        <v>314</v>
      </c>
      <c r="T7" s="572"/>
      <c r="V7" s="63"/>
    </row>
    <row r="8" spans="1:26" ht="21.6" customHeight="1" x14ac:dyDescent="0.25">
      <c r="A8" s="55" t="s">
        <v>1</v>
      </c>
      <c r="B8" s="427">
        <v>31</v>
      </c>
      <c r="C8" s="427">
        <v>0</v>
      </c>
      <c r="D8" s="434">
        <f>C8/269*100</f>
        <v>0</v>
      </c>
      <c r="E8" s="427">
        <v>0</v>
      </c>
      <c r="F8" s="55"/>
      <c r="G8" s="106"/>
      <c r="H8" s="465"/>
      <c r="I8" s="427"/>
      <c r="J8" s="227" t="s">
        <v>199</v>
      </c>
      <c r="K8" s="55" t="s">
        <v>1</v>
      </c>
      <c r="L8" s="55"/>
      <c r="M8" s="106"/>
      <c r="N8" s="465"/>
      <c r="O8" s="466"/>
      <c r="P8" s="465"/>
      <c r="Q8" s="466"/>
      <c r="R8" s="465"/>
      <c r="S8" s="427"/>
      <c r="T8" s="227" t="s">
        <v>199</v>
      </c>
    </row>
    <row r="9" spans="1:26" ht="21.6" customHeight="1" x14ac:dyDescent="0.25">
      <c r="A9" s="52" t="s">
        <v>2</v>
      </c>
      <c r="B9" s="429">
        <v>12</v>
      </c>
      <c r="C9" s="427">
        <v>1</v>
      </c>
      <c r="D9" s="434">
        <f t="shared" ref="D9:D24" si="0">C9/269*100</f>
        <v>0.37174721189591076</v>
      </c>
      <c r="E9" s="427">
        <v>4</v>
      </c>
      <c r="F9" s="55" t="s">
        <v>470</v>
      </c>
      <c r="G9" s="427">
        <v>2</v>
      </c>
      <c r="H9" s="55" t="s">
        <v>471</v>
      </c>
      <c r="I9" s="427">
        <v>2</v>
      </c>
      <c r="J9" s="228" t="s">
        <v>200</v>
      </c>
      <c r="K9" s="52" t="s">
        <v>2</v>
      </c>
      <c r="L9" s="55"/>
      <c r="M9" s="427"/>
      <c r="N9" s="55"/>
      <c r="O9" s="427"/>
      <c r="P9" s="55"/>
      <c r="Q9" s="427"/>
      <c r="R9" s="55"/>
      <c r="S9" s="427"/>
      <c r="T9" s="228" t="s">
        <v>200</v>
      </c>
      <c r="X9" t="s">
        <v>242</v>
      </c>
    </row>
    <row r="10" spans="1:26" ht="21.6" customHeight="1" x14ac:dyDescent="0.25">
      <c r="A10" s="52" t="s">
        <v>3</v>
      </c>
      <c r="B10" s="429">
        <v>22</v>
      </c>
      <c r="C10" s="427">
        <v>5</v>
      </c>
      <c r="D10" s="434">
        <f t="shared" si="0"/>
        <v>1.8587360594795539</v>
      </c>
      <c r="E10" s="427">
        <v>5</v>
      </c>
      <c r="F10" s="55" t="s">
        <v>525</v>
      </c>
      <c r="G10" s="427">
        <v>1</v>
      </c>
      <c r="H10" s="55" t="s">
        <v>472</v>
      </c>
      <c r="I10" s="427">
        <v>1</v>
      </c>
      <c r="J10" s="228" t="s">
        <v>201</v>
      </c>
      <c r="K10" s="52" t="s">
        <v>3</v>
      </c>
      <c r="L10" s="55" t="s">
        <v>473</v>
      </c>
      <c r="M10" s="427">
        <v>1</v>
      </c>
      <c r="N10" s="55" t="s">
        <v>474</v>
      </c>
      <c r="O10" s="427">
        <v>1</v>
      </c>
      <c r="P10" s="55" t="s">
        <v>475</v>
      </c>
      <c r="Q10" s="427">
        <v>1</v>
      </c>
      <c r="R10" s="55"/>
      <c r="S10" s="427"/>
      <c r="T10" s="228" t="s">
        <v>201</v>
      </c>
    </row>
    <row r="11" spans="1:26" ht="21.6" customHeight="1" x14ac:dyDescent="0.25">
      <c r="A11" s="52" t="s">
        <v>15</v>
      </c>
      <c r="B11" s="427">
        <v>21</v>
      </c>
      <c r="C11" s="427">
        <v>1</v>
      </c>
      <c r="D11" s="434">
        <f t="shared" si="0"/>
        <v>0.37174721189591076</v>
      </c>
      <c r="E11" s="427">
        <v>1</v>
      </c>
      <c r="F11" s="404" t="s">
        <v>478</v>
      </c>
      <c r="G11" s="427">
        <v>1</v>
      </c>
      <c r="H11" s="106"/>
      <c r="I11" s="427"/>
      <c r="J11" s="229" t="s">
        <v>202</v>
      </c>
      <c r="K11" s="52" t="s">
        <v>15</v>
      </c>
      <c r="L11" s="106"/>
      <c r="M11" s="427"/>
      <c r="N11" s="106"/>
      <c r="O11" s="427"/>
      <c r="P11" s="106"/>
      <c r="Q11" s="427"/>
      <c r="R11" s="106"/>
      <c r="S11" s="427"/>
      <c r="T11" s="229" t="s">
        <v>202</v>
      </c>
      <c r="U11" t="s">
        <v>68</v>
      </c>
    </row>
    <row r="12" spans="1:26" ht="21.6" customHeight="1" x14ac:dyDescent="0.25">
      <c r="A12" s="52" t="s">
        <v>21</v>
      </c>
      <c r="B12" s="429">
        <v>15</v>
      </c>
      <c r="C12" s="427">
        <v>6</v>
      </c>
      <c r="D12" s="434">
        <f t="shared" si="0"/>
        <v>2.2304832713754648</v>
      </c>
      <c r="E12" s="427">
        <v>6</v>
      </c>
      <c r="F12" s="404" t="s">
        <v>479</v>
      </c>
      <c r="G12" s="427">
        <v>2</v>
      </c>
      <c r="H12" s="404" t="s">
        <v>480</v>
      </c>
      <c r="I12" s="427">
        <v>2</v>
      </c>
      <c r="J12" s="228" t="s">
        <v>203</v>
      </c>
      <c r="K12" s="52" t="s">
        <v>21</v>
      </c>
      <c r="L12" s="404" t="s">
        <v>481</v>
      </c>
      <c r="M12" s="427">
        <v>2</v>
      </c>
      <c r="N12" s="106"/>
      <c r="O12" s="427"/>
      <c r="P12" s="106"/>
      <c r="Q12" s="427"/>
      <c r="R12" s="106"/>
      <c r="S12" s="427"/>
      <c r="T12" s="228" t="s">
        <v>203</v>
      </c>
      <c r="W12" s="444"/>
      <c r="X12" s="444"/>
      <c r="Y12" s="444"/>
    </row>
    <row r="13" spans="1:26" ht="21.6" customHeight="1" x14ac:dyDescent="0.25">
      <c r="A13" s="56" t="s">
        <v>22</v>
      </c>
      <c r="B13" s="435">
        <v>16</v>
      </c>
      <c r="C13" s="431">
        <v>0</v>
      </c>
      <c r="D13" s="434">
        <f t="shared" si="0"/>
        <v>0</v>
      </c>
      <c r="E13" s="431">
        <v>0</v>
      </c>
      <c r="F13" s="83"/>
      <c r="G13" s="431"/>
      <c r="H13" s="83"/>
      <c r="I13" s="431"/>
      <c r="J13" s="228" t="s">
        <v>204</v>
      </c>
      <c r="K13" s="56" t="s">
        <v>22</v>
      </c>
      <c r="L13" s="83"/>
      <c r="M13" s="431"/>
      <c r="N13" s="83"/>
      <c r="O13" s="431"/>
      <c r="P13" s="83"/>
      <c r="Q13" s="431"/>
      <c r="R13" s="83"/>
      <c r="S13" s="431"/>
      <c r="T13" s="228" t="s">
        <v>204</v>
      </c>
      <c r="V13" s="444"/>
      <c r="W13" s="444" t="s">
        <v>473</v>
      </c>
      <c r="X13" s="444" t="s">
        <v>474</v>
      </c>
      <c r="Y13" s="444" t="s">
        <v>475</v>
      </c>
      <c r="Z13" s="1"/>
    </row>
    <row r="14" spans="1:26" ht="21.6" customHeight="1" x14ac:dyDescent="0.25">
      <c r="A14" s="52" t="s">
        <v>4</v>
      </c>
      <c r="B14" s="429">
        <v>16</v>
      </c>
      <c r="C14" s="429">
        <v>0</v>
      </c>
      <c r="D14" s="434">
        <f t="shared" si="0"/>
        <v>0</v>
      </c>
      <c r="E14" s="429">
        <v>0</v>
      </c>
      <c r="F14" s="84"/>
      <c r="G14" s="429"/>
      <c r="H14" s="84"/>
      <c r="I14" s="429"/>
      <c r="J14" s="228" t="s">
        <v>205</v>
      </c>
      <c r="K14" s="52" t="s">
        <v>4</v>
      </c>
      <c r="L14" s="84"/>
      <c r="M14" s="429"/>
      <c r="N14" s="84"/>
      <c r="O14" s="429"/>
      <c r="P14" s="84"/>
      <c r="Q14" s="429"/>
      <c r="R14" s="84"/>
      <c r="S14" s="429"/>
      <c r="T14" s="228" t="s">
        <v>205</v>
      </c>
    </row>
    <row r="15" spans="1:26" ht="21.6" customHeight="1" x14ac:dyDescent="0.25">
      <c r="A15" s="52" t="s">
        <v>5</v>
      </c>
      <c r="B15" s="429">
        <v>7</v>
      </c>
      <c r="C15" s="427">
        <v>7</v>
      </c>
      <c r="D15" s="434">
        <f t="shared" si="0"/>
        <v>2.6022304832713754</v>
      </c>
      <c r="E15" s="427">
        <v>7</v>
      </c>
      <c r="F15" s="404" t="s">
        <v>482</v>
      </c>
      <c r="G15" s="427">
        <v>1</v>
      </c>
      <c r="H15" s="404" t="s">
        <v>483</v>
      </c>
      <c r="I15" s="427">
        <v>1</v>
      </c>
      <c r="J15" s="228" t="s">
        <v>206</v>
      </c>
      <c r="K15" s="52" t="s">
        <v>5</v>
      </c>
      <c r="L15" s="404" t="s">
        <v>484</v>
      </c>
      <c r="M15" s="427">
        <v>1</v>
      </c>
      <c r="N15" s="404" t="s">
        <v>485</v>
      </c>
      <c r="O15" s="427">
        <v>1</v>
      </c>
      <c r="P15" s="404" t="s">
        <v>488</v>
      </c>
      <c r="Q15" s="427">
        <v>1</v>
      </c>
      <c r="R15" s="404" t="s">
        <v>487</v>
      </c>
      <c r="S15" s="427">
        <v>2</v>
      </c>
      <c r="T15" s="228" t="s">
        <v>206</v>
      </c>
    </row>
    <row r="16" spans="1:26" ht="21.6" customHeight="1" x14ac:dyDescent="0.25">
      <c r="A16" s="52" t="s">
        <v>6</v>
      </c>
      <c r="B16" s="436">
        <v>19</v>
      </c>
      <c r="C16" s="438">
        <v>1</v>
      </c>
      <c r="D16" s="434">
        <f t="shared" si="0"/>
        <v>0.37174721189591076</v>
      </c>
      <c r="E16" s="427">
        <v>1</v>
      </c>
      <c r="F16" s="404" t="s">
        <v>489</v>
      </c>
      <c r="G16" s="427">
        <v>1</v>
      </c>
      <c r="H16" s="106"/>
      <c r="I16" s="427"/>
      <c r="J16" s="228" t="s">
        <v>207</v>
      </c>
      <c r="K16" s="52" t="s">
        <v>6</v>
      </c>
      <c r="L16" s="106"/>
      <c r="M16" s="427"/>
      <c r="N16" s="106"/>
      <c r="O16" s="427"/>
      <c r="P16" s="106"/>
      <c r="Q16" s="427"/>
      <c r="R16" s="106"/>
      <c r="S16" s="427"/>
      <c r="T16" s="228" t="s">
        <v>207</v>
      </c>
      <c r="U16" s="1"/>
    </row>
    <row r="17" spans="1:23" ht="21.6" customHeight="1" x14ac:dyDescent="0.25">
      <c r="A17" s="52" t="s">
        <v>20</v>
      </c>
      <c r="B17" s="429">
        <v>20</v>
      </c>
      <c r="C17" s="427">
        <v>0</v>
      </c>
      <c r="D17" s="434">
        <f t="shared" si="0"/>
        <v>0</v>
      </c>
      <c r="E17" s="427">
        <v>0</v>
      </c>
      <c r="F17" s="404"/>
      <c r="G17" s="427"/>
      <c r="H17" s="106"/>
      <c r="I17" s="427"/>
      <c r="J17" s="228" t="s">
        <v>208</v>
      </c>
      <c r="K17" s="52" t="s">
        <v>20</v>
      </c>
      <c r="L17" s="106"/>
      <c r="M17" s="427"/>
      <c r="N17" s="106"/>
      <c r="O17" s="427"/>
      <c r="P17" s="106"/>
      <c r="Q17" s="427"/>
      <c r="R17" s="106"/>
      <c r="S17" s="427"/>
      <c r="T17" s="228" t="s">
        <v>208</v>
      </c>
      <c r="W17" s="27"/>
    </row>
    <row r="18" spans="1:23" ht="21.6" customHeight="1" x14ac:dyDescent="0.25">
      <c r="A18" s="52" t="s">
        <v>8</v>
      </c>
      <c r="B18" s="429">
        <v>11</v>
      </c>
      <c r="C18" s="427">
        <v>4</v>
      </c>
      <c r="D18" s="434">
        <f t="shared" si="0"/>
        <v>1.486988847583643</v>
      </c>
      <c r="E18" s="427">
        <v>4</v>
      </c>
      <c r="F18" s="404" t="s">
        <v>490</v>
      </c>
      <c r="G18" s="427">
        <v>1</v>
      </c>
      <c r="H18" s="404" t="s">
        <v>491</v>
      </c>
      <c r="I18" s="427">
        <v>1</v>
      </c>
      <c r="J18" s="228" t="s">
        <v>209</v>
      </c>
      <c r="K18" s="52" t="s">
        <v>8</v>
      </c>
      <c r="L18" s="404" t="s">
        <v>492</v>
      </c>
      <c r="M18" s="427">
        <v>1</v>
      </c>
      <c r="N18" s="404" t="s">
        <v>487</v>
      </c>
      <c r="O18" s="427">
        <v>1</v>
      </c>
      <c r="P18" s="404"/>
      <c r="Q18" s="427"/>
      <c r="R18" s="404"/>
      <c r="S18" s="427"/>
      <c r="T18" s="228" t="s">
        <v>209</v>
      </c>
      <c r="U18" s="575"/>
      <c r="V18" s="575"/>
    </row>
    <row r="19" spans="1:23" ht="21.6" customHeight="1" x14ac:dyDescent="0.25">
      <c r="A19" s="52" t="s">
        <v>9</v>
      </c>
      <c r="B19" s="429">
        <v>15</v>
      </c>
      <c r="C19" s="427">
        <v>0</v>
      </c>
      <c r="D19" s="434">
        <f t="shared" si="0"/>
        <v>0</v>
      </c>
      <c r="E19" s="427">
        <v>0</v>
      </c>
      <c r="F19" s="404"/>
      <c r="G19" s="427"/>
      <c r="H19" s="404"/>
      <c r="I19" s="427"/>
      <c r="J19" s="228" t="s">
        <v>210</v>
      </c>
      <c r="K19" s="52" t="s">
        <v>9</v>
      </c>
      <c r="L19" s="404"/>
      <c r="M19" s="427"/>
      <c r="N19" s="404"/>
      <c r="O19" s="427"/>
      <c r="P19" s="404"/>
      <c r="Q19" s="427"/>
      <c r="R19" s="404"/>
      <c r="S19" s="427"/>
      <c r="T19" s="228" t="s">
        <v>210</v>
      </c>
      <c r="U19" s="1"/>
    </row>
    <row r="20" spans="1:23" ht="21.6" customHeight="1" x14ac:dyDescent="0.25">
      <c r="A20" s="52" t="s">
        <v>10</v>
      </c>
      <c r="B20" s="436">
        <v>12</v>
      </c>
      <c r="C20" s="438">
        <v>0</v>
      </c>
      <c r="D20" s="434">
        <f t="shared" si="0"/>
        <v>0</v>
      </c>
      <c r="E20" s="427">
        <v>0</v>
      </c>
      <c r="F20" s="404"/>
      <c r="G20" s="427"/>
      <c r="H20" s="404"/>
      <c r="I20" s="427"/>
      <c r="J20" s="228" t="s">
        <v>211</v>
      </c>
      <c r="K20" s="52" t="s">
        <v>10</v>
      </c>
      <c r="L20" s="404"/>
      <c r="M20" s="427"/>
      <c r="N20" s="404"/>
      <c r="O20" s="427"/>
      <c r="P20" s="404"/>
      <c r="Q20" s="427"/>
      <c r="R20" s="404"/>
      <c r="S20" s="427"/>
      <c r="T20" s="228" t="s">
        <v>211</v>
      </c>
      <c r="U20" s="1"/>
    </row>
    <row r="21" spans="1:23" ht="21.6" customHeight="1" x14ac:dyDescent="0.25">
      <c r="A21" s="52" t="s">
        <v>11</v>
      </c>
      <c r="B21" s="429">
        <v>20</v>
      </c>
      <c r="C21" s="427">
        <v>17</v>
      </c>
      <c r="D21" s="434">
        <f t="shared" si="0"/>
        <v>6.3197026022304827</v>
      </c>
      <c r="E21" s="427">
        <v>1</v>
      </c>
      <c r="F21" s="404" t="s">
        <v>493</v>
      </c>
      <c r="G21" s="427">
        <v>1</v>
      </c>
      <c r="H21" s="404"/>
      <c r="I21" s="427"/>
      <c r="J21" s="228" t="s">
        <v>212</v>
      </c>
      <c r="K21" s="52" t="s">
        <v>11</v>
      </c>
      <c r="L21" s="404"/>
      <c r="M21" s="427"/>
      <c r="N21" s="404"/>
      <c r="O21" s="427"/>
      <c r="P21" s="404"/>
      <c r="Q21" s="427"/>
      <c r="R21" s="404"/>
      <c r="S21" s="427"/>
      <c r="T21" s="228" t="s">
        <v>212</v>
      </c>
    </row>
    <row r="22" spans="1:23" ht="21.6" customHeight="1" x14ac:dyDescent="0.25">
      <c r="A22" s="52" t="s">
        <v>12</v>
      </c>
      <c r="B22" s="429">
        <v>15</v>
      </c>
      <c r="C22" s="427">
        <v>2</v>
      </c>
      <c r="D22" s="434">
        <f t="shared" si="0"/>
        <v>0.74349442379182151</v>
      </c>
      <c r="E22" s="427">
        <v>6</v>
      </c>
      <c r="F22" s="404" t="s">
        <v>494</v>
      </c>
      <c r="G22" s="427">
        <v>4</v>
      </c>
      <c r="H22" s="404" t="s">
        <v>495</v>
      </c>
      <c r="I22" s="427">
        <v>2</v>
      </c>
      <c r="J22" s="228" t="s">
        <v>213</v>
      </c>
      <c r="K22" s="52" t="s">
        <v>12</v>
      </c>
      <c r="L22" s="404"/>
      <c r="M22" s="427"/>
      <c r="N22" s="404"/>
      <c r="O22" s="427"/>
      <c r="P22" s="404"/>
      <c r="Q22" s="427"/>
      <c r="R22" s="404"/>
      <c r="S22" s="427"/>
      <c r="T22" s="228" t="s">
        <v>213</v>
      </c>
    </row>
    <row r="23" spans="1:23" ht="21.6" customHeight="1" thickBot="1" x14ac:dyDescent="0.3">
      <c r="A23" s="56" t="s">
        <v>13</v>
      </c>
      <c r="B23" s="435">
        <v>17</v>
      </c>
      <c r="C23" s="427">
        <v>6</v>
      </c>
      <c r="D23" s="434">
        <f t="shared" si="0"/>
        <v>2.2304832713754648</v>
      </c>
      <c r="E23" s="431">
        <v>42</v>
      </c>
      <c r="F23" s="446" t="s">
        <v>497</v>
      </c>
      <c r="G23" s="431">
        <v>6</v>
      </c>
      <c r="H23" s="467" t="s">
        <v>498</v>
      </c>
      <c r="I23" s="431">
        <v>11</v>
      </c>
      <c r="J23" s="230" t="s">
        <v>214</v>
      </c>
      <c r="K23" s="56" t="s">
        <v>13</v>
      </c>
      <c r="L23" s="446" t="s">
        <v>499</v>
      </c>
      <c r="M23" s="431">
        <v>7</v>
      </c>
      <c r="N23" s="467" t="s">
        <v>500</v>
      </c>
      <c r="O23" s="468">
        <v>10</v>
      </c>
      <c r="P23" s="467" t="s">
        <v>501</v>
      </c>
      <c r="Q23" s="468">
        <v>7</v>
      </c>
      <c r="R23" s="467" t="s">
        <v>488</v>
      </c>
      <c r="S23" s="431">
        <v>1</v>
      </c>
      <c r="T23" s="230" t="s">
        <v>214</v>
      </c>
    </row>
    <row r="24" spans="1:23" ht="21.6" customHeight="1" thickTop="1" thickBot="1" x14ac:dyDescent="0.3">
      <c r="A24" s="19" t="s">
        <v>31</v>
      </c>
      <c r="B24" s="430">
        <f>SUM(B8:B23)</f>
        <v>269</v>
      </c>
      <c r="C24" s="430">
        <f>SUM(C8:C23)</f>
        <v>50</v>
      </c>
      <c r="D24" s="437">
        <f t="shared" si="0"/>
        <v>18.587360594795538</v>
      </c>
      <c r="E24" s="430">
        <f>SUM(E8:E23)</f>
        <v>77</v>
      </c>
      <c r="F24" s="20"/>
      <c r="G24" s="430">
        <f>SUM(G8:G23)</f>
        <v>20</v>
      </c>
      <c r="H24" s="441"/>
      <c r="I24" s="430">
        <f>SUM(I8:I23)</f>
        <v>20</v>
      </c>
      <c r="J24" s="231" t="s">
        <v>215</v>
      </c>
      <c r="K24" s="19" t="s">
        <v>31</v>
      </c>
      <c r="L24" s="20"/>
      <c r="M24" s="430">
        <f>SUM(M8:M23)</f>
        <v>12</v>
      </c>
      <c r="N24" s="441"/>
      <c r="O24" s="430">
        <f>SUM(O8:O23)</f>
        <v>13</v>
      </c>
      <c r="P24" s="441"/>
      <c r="Q24" s="430">
        <f>SUM(Q8:Q23)</f>
        <v>9</v>
      </c>
      <c r="R24" s="441"/>
      <c r="S24" s="430">
        <f>SUM(S8:S23)</f>
        <v>3</v>
      </c>
      <c r="T24" s="231" t="s">
        <v>215</v>
      </c>
    </row>
    <row r="25" spans="1:23" ht="20.25" customHeight="1" thickTop="1" x14ac:dyDescent="0.25">
      <c r="A25" s="57"/>
      <c r="B25" s="27"/>
      <c r="C25" s="83"/>
      <c r="D25" s="83"/>
      <c r="E25" s="83"/>
      <c r="F25" s="83"/>
      <c r="G25" s="83"/>
      <c r="H25" s="83"/>
      <c r="I25" s="431"/>
      <c r="J25" s="422" t="s">
        <v>464</v>
      </c>
      <c r="K25" s="57"/>
      <c r="L25" s="83"/>
      <c r="M25" s="83"/>
      <c r="N25" s="83"/>
      <c r="O25" s="431"/>
      <c r="P25" s="83"/>
      <c r="Q25" s="431"/>
      <c r="R25" s="83"/>
      <c r="S25" s="431"/>
    </row>
    <row r="26" spans="1:23" s="317" customFormat="1" ht="25.9" customHeight="1" x14ac:dyDescent="0.25">
      <c r="A26" s="530" t="s">
        <v>100</v>
      </c>
      <c r="B26" s="530"/>
      <c r="C26" s="530"/>
      <c r="D26" s="530"/>
      <c r="G26" s="492" t="s">
        <v>361</v>
      </c>
      <c r="H26" s="492"/>
      <c r="I26" s="492"/>
      <c r="J26" s="492"/>
      <c r="K26" s="421" t="s">
        <v>100</v>
      </c>
      <c r="M26" s="492" t="s">
        <v>361</v>
      </c>
      <c r="N26" s="492"/>
      <c r="O26" s="492"/>
      <c r="P26" s="492"/>
      <c r="Q26" s="492"/>
      <c r="R26" s="492"/>
      <c r="S26" s="492"/>
      <c r="T26" s="492"/>
      <c r="U26" s="268"/>
    </row>
    <row r="27" spans="1:23" s="317" customFormat="1" ht="13.15" customHeight="1" x14ac:dyDescent="0.25">
      <c r="A27" s="484" t="s">
        <v>135</v>
      </c>
      <c r="B27" s="484"/>
      <c r="C27" s="484"/>
      <c r="D27" s="484"/>
      <c r="G27" s="488" t="s">
        <v>362</v>
      </c>
      <c r="H27" s="488"/>
      <c r="I27" s="488"/>
      <c r="J27" s="488"/>
      <c r="K27" s="286" t="s">
        <v>135</v>
      </c>
      <c r="M27" s="488" t="s">
        <v>362</v>
      </c>
      <c r="N27" s="488"/>
      <c r="O27" s="488"/>
      <c r="P27" s="488"/>
      <c r="Q27" s="488"/>
      <c r="R27" s="488"/>
      <c r="S27" s="488"/>
      <c r="T27" s="488"/>
      <c r="U27" s="137"/>
    </row>
    <row r="28" spans="1:23" ht="6" customHeight="1" x14ac:dyDescent="0.25">
      <c r="A28" s="17"/>
      <c r="B28" s="17"/>
      <c r="C28" s="17"/>
      <c r="D28" s="17"/>
      <c r="E28" s="17"/>
      <c r="F28" s="17"/>
      <c r="G28" s="17"/>
      <c r="H28" s="17"/>
      <c r="I28" s="432"/>
      <c r="J28" s="17"/>
      <c r="K28" s="17"/>
      <c r="L28" s="17"/>
      <c r="M28" s="17"/>
      <c r="N28" s="17"/>
      <c r="O28" s="432"/>
      <c r="P28" s="17"/>
      <c r="Q28" s="432"/>
      <c r="R28" s="17"/>
      <c r="S28" s="432"/>
      <c r="T28" s="17"/>
      <c r="U28" s="17"/>
    </row>
    <row r="29" spans="1:23" ht="16.899999999999999" customHeight="1" x14ac:dyDescent="0.25">
      <c r="A29" s="565" t="s">
        <v>78</v>
      </c>
      <c r="B29" s="565"/>
      <c r="C29" s="565"/>
      <c r="D29" s="565"/>
      <c r="E29" s="108">
        <v>28</v>
      </c>
      <c r="F29" s="483" t="s">
        <v>277</v>
      </c>
      <c r="G29" s="483"/>
      <c r="H29" s="483"/>
      <c r="I29" s="483"/>
      <c r="J29" s="483"/>
      <c r="K29" s="565" t="s">
        <v>78</v>
      </c>
      <c r="L29" s="565"/>
      <c r="M29" s="565"/>
      <c r="N29" s="420"/>
      <c r="O29" s="420"/>
      <c r="P29" s="420">
        <v>29</v>
      </c>
      <c r="Q29" s="420"/>
      <c r="R29" s="483" t="s">
        <v>277</v>
      </c>
      <c r="S29" s="483"/>
      <c r="T29" s="483"/>
    </row>
    <row r="32" spans="1:23" ht="18.75" x14ac:dyDescent="0.25">
      <c r="F32" s="447"/>
      <c r="G32" s="447"/>
      <c r="H32" s="448" t="s">
        <v>496</v>
      </c>
      <c r="I32" s="448" t="s">
        <v>494</v>
      </c>
      <c r="J32" s="445"/>
      <c r="N32" s="449" t="s">
        <v>500</v>
      </c>
      <c r="O32" s="449" t="s">
        <v>501</v>
      </c>
      <c r="P32" s="449" t="s">
        <v>486</v>
      </c>
    </row>
    <row r="33" spans="6:10" ht="18.75" x14ac:dyDescent="0.25">
      <c r="F33" s="450">
        <f>G24+I24+M24+O24+Q24+S24</f>
        <v>77</v>
      </c>
      <c r="G33" s="448"/>
      <c r="H33" s="445"/>
      <c r="I33" s="445"/>
      <c r="J33" s="445"/>
    </row>
  </sheetData>
  <mergeCells count="31">
    <mergeCell ref="U18:V18"/>
    <mergeCell ref="A4:A7"/>
    <mergeCell ref="C4:D4"/>
    <mergeCell ref="F4:I4"/>
    <mergeCell ref="B4:B5"/>
    <mergeCell ref="B6:B7"/>
    <mergeCell ref="E4:E5"/>
    <mergeCell ref="E6:E7"/>
    <mergeCell ref="F5:I5"/>
    <mergeCell ref="J4:J7"/>
    <mergeCell ref="C5:D5"/>
    <mergeCell ref="A1:J1"/>
    <mergeCell ref="F29:J29"/>
    <mergeCell ref="A27:D27"/>
    <mergeCell ref="A26:D26"/>
    <mergeCell ref="A29:D29"/>
    <mergeCell ref="A2:J2"/>
    <mergeCell ref="G26:J26"/>
    <mergeCell ref="G27:J27"/>
    <mergeCell ref="M26:T26"/>
    <mergeCell ref="M27:T27"/>
    <mergeCell ref="R29:T29"/>
    <mergeCell ref="K29:M29"/>
    <mergeCell ref="K1:T1"/>
    <mergeCell ref="K2:T2"/>
    <mergeCell ref="K4:K7"/>
    <mergeCell ref="T4:T7"/>
    <mergeCell ref="K3:L3"/>
    <mergeCell ref="Q3:T3"/>
    <mergeCell ref="L4:S4"/>
    <mergeCell ref="L5:S5"/>
  </mergeCells>
  <printOptions horizontalCentered="1" verticalCentered="1"/>
  <pageMargins left="0.511811023622047" right="0.511811023622047" top="0.59055118100000004" bottom="0.196850393700787" header="0.31496062992126" footer="0.31496062992126"/>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X58"/>
  <sheetViews>
    <sheetView rightToLeft="1" view="pageBreakPreview" topLeftCell="B11" zoomScale="130" zoomScaleSheetLayoutView="130" workbookViewId="0">
      <selection activeCell="B21" sqref="A21:XFD21"/>
    </sheetView>
  </sheetViews>
  <sheetFormatPr defaultColWidth="11.7109375" defaultRowHeight="15.75" x14ac:dyDescent="0.25"/>
  <cols>
    <col min="1" max="1" width="1.85546875" style="11" customWidth="1"/>
    <col min="2" max="2" width="23.28515625" style="2" customWidth="1"/>
    <col min="3" max="3" width="43.28515625" style="2" customWidth="1"/>
    <col min="4" max="4" width="9.85546875" style="2" customWidth="1"/>
    <col min="5" max="5" width="11.42578125" style="2" customWidth="1"/>
    <col min="6" max="6" width="43.7109375" style="13" bestFit="1" customWidth="1"/>
    <col min="7" max="7" width="5.42578125" style="2" customWidth="1"/>
    <col min="8" max="8" width="6.85546875" style="11" customWidth="1"/>
    <col min="9" max="9" width="7.140625" style="11" customWidth="1"/>
    <col min="10" max="10" width="6.28515625" style="11" customWidth="1"/>
    <col min="11" max="11" width="7.7109375" style="11" customWidth="1"/>
    <col min="12" max="12" width="11.85546875" style="11" customWidth="1"/>
    <col min="13" max="13" width="12.5703125" style="11" customWidth="1"/>
    <col min="14" max="14" width="6" style="11" customWidth="1"/>
    <col min="15" max="15" width="10" style="11" customWidth="1"/>
    <col min="16" max="16" width="6" style="11" customWidth="1"/>
    <col min="17" max="17" width="8.28515625" style="11" customWidth="1"/>
    <col min="18" max="18" width="7.140625" style="11" customWidth="1"/>
    <col min="19" max="19" width="9.28515625" style="11" customWidth="1"/>
    <col min="20" max="20" width="8" style="11" customWidth="1"/>
    <col min="21" max="21" width="7" style="11" customWidth="1"/>
    <col min="22" max="22" width="7.28515625" style="11" customWidth="1"/>
    <col min="23" max="23" width="7.85546875" style="11" customWidth="1"/>
    <col min="24" max="226" width="11.7109375" style="2"/>
    <col min="227" max="227" width="23.28515625" style="2" customWidth="1"/>
    <col min="228" max="228" width="21.28515625" style="2" customWidth="1"/>
    <col min="229" max="229" width="12.7109375" style="2" customWidth="1"/>
    <col min="230" max="230" width="14.7109375" style="2" customWidth="1"/>
    <col min="231" max="231" width="16.28515625" style="2" customWidth="1"/>
    <col min="232" max="232" width="30.85546875" style="2" customWidth="1"/>
    <col min="233" max="236" width="4" style="2" customWidth="1"/>
    <col min="237" max="482" width="11.7109375" style="2"/>
    <col min="483" max="483" width="23.28515625" style="2" customWidth="1"/>
    <col min="484" max="484" width="21.28515625" style="2" customWidth="1"/>
    <col min="485" max="485" width="12.7109375" style="2" customWidth="1"/>
    <col min="486" max="486" width="14.7109375" style="2" customWidth="1"/>
    <col min="487" max="487" width="16.28515625" style="2" customWidth="1"/>
    <col min="488" max="488" width="30.85546875" style="2" customWidth="1"/>
    <col min="489" max="492" width="4" style="2" customWidth="1"/>
    <col min="493" max="738" width="11.7109375" style="2"/>
    <col min="739" max="739" width="23.28515625" style="2" customWidth="1"/>
    <col min="740" max="740" width="21.28515625" style="2" customWidth="1"/>
    <col min="741" max="741" width="12.7109375" style="2" customWidth="1"/>
    <col min="742" max="742" width="14.7109375" style="2" customWidth="1"/>
    <col min="743" max="743" width="16.28515625" style="2" customWidth="1"/>
    <col min="744" max="744" width="30.85546875" style="2" customWidth="1"/>
    <col min="745" max="748" width="4" style="2" customWidth="1"/>
    <col min="749" max="994" width="11.7109375" style="2"/>
    <col min="995" max="995" width="23.28515625" style="2" customWidth="1"/>
    <col min="996" max="996" width="21.28515625" style="2" customWidth="1"/>
    <col min="997" max="997" width="12.7109375" style="2" customWidth="1"/>
    <col min="998" max="998" width="14.7109375" style="2" customWidth="1"/>
    <col min="999" max="999" width="16.28515625" style="2" customWidth="1"/>
    <col min="1000" max="1000" width="30.85546875" style="2" customWidth="1"/>
    <col min="1001" max="1004" width="4" style="2" customWidth="1"/>
    <col min="1005" max="1250" width="11.7109375" style="2"/>
    <col min="1251" max="1251" width="23.28515625" style="2" customWidth="1"/>
    <col min="1252" max="1252" width="21.28515625" style="2" customWidth="1"/>
    <col min="1253" max="1253" width="12.7109375" style="2" customWidth="1"/>
    <col min="1254" max="1254" width="14.7109375" style="2" customWidth="1"/>
    <col min="1255" max="1255" width="16.28515625" style="2" customWidth="1"/>
    <col min="1256" max="1256" width="30.85546875" style="2" customWidth="1"/>
    <col min="1257" max="1260" width="4" style="2" customWidth="1"/>
    <col min="1261" max="1506" width="11.7109375" style="2"/>
    <col min="1507" max="1507" width="23.28515625" style="2" customWidth="1"/>
    <col min="1508" max="1508" width="21.28515625" style="2" customWidth="1"/>
    <col min="1509" max="1509" width="12.7109375" style="2" customWidth="1"/>
    <col min="1510" max="1510" width="14.7109375" style="2" customWidth="1"/>
    <col min="1511" max="1511" width="16.28515625" style="2" customWidth="1"/>
    <col min="1512" max="1512" width="30.85546875" style="2" customWidth="1"/>
    <col min="1513" max="1516" width="4" style="2" customWidth="1"/>
    <col min="1517" max="1762" width="11.7109375" style="2"/>
    <col min="1763" max="1763" width="23.28515625" style="2" customWidth="1"/>
    <col min="1764" max="1764" width="21.28515625" style="2" customWidth="1"/>
    <col min="1765" max="1765" width="12.7109375" style="2" customWidth="1"/>
    <col min="1766" max="1766" width="14.7109375" style="2" customWidth="1"/>
    <col min="1767" max="1767" width="16.28515625" style="2" customWidth="1"/>
    <col min="1768" max="1768" width="30.85546875" style="2" customWidth="1"/>
    <col min="1769" max="1772" width="4" style="2" customWidth="1"/>
    <col min="1773" max="2018" width="11.7109375" style="2"/>
    <col min="2019" max="2019" width="23.28515625" style="2" customWidth="1"/>
    <col min="2020" max="2020" width="21.28515625" style="2" customWidth="1"/>
    <col min="2021" max="2021" width="12.7109375" style="2" customWidth="1"/>
    <col min="2022" max="2022" width="14.7109375" style="2" customWidth="1"/>
    <col min="2023" max="2023" width="16.28515625" style="2" customWidth="1"/>
    <col min="2024" max="2024" width="30.85546875" style="2" customWidth="1"/>
    <col min="2025" max="2028" width="4" style="2" customWidth="1"/>
    <col min="2029" max="2274" width="11.7109375" style="2"/>
    <col min="2275" max="2275" width="23.28515625" style="2" customWidth="1"/>
    <col min="2276" max="2276" width="21.28515625" style="2" customWidth="1"/>
    <col min="2277" max="2277" width="12.7109375" style="2" customWidth="1"/>
    <col min="2278" max="2278" width="14.7109375" style="2" customWidth="1"/>
    <col min="2279" max="2279" width="16.28515625" style="2" customWidth="1"/>
    <col min="2280" max="2280" width="30.85546875" style="2" customWidth="1"/>
    <col min="2281" max="2284" width="4" style="2" customWidth="1"/>
    <col min="2285" max="2530" width="11.7109375" style="2"/>
    <col min="2531" max="2531" width="23.28515625" style="2" customWidth="1"/>
    <col min="2532" max="2532" width="21.28515625" style="2" customWidth="1"/>
    <col min="2533" max="2533" width="12.7109375" style="2" customWidth="1"/>
    <col min="2534" max="2534" width="14.7109375" style="2" customWidth="1"/>
    <col min="2535" max="2535" width="16.28515625" style="2" customWidth="1"/>
    <col min="2536" max="2536" width="30.85546875" style="2" customWidth="1"/>
    <col min="2537" max="2540" width="4" style="2" customWidth="1"/>
    <col min="2541" max="2786" width="11.7109375" style="2"/>
    <col min="2787" max="2787" width="23.28515625" style="2" customWidth="1"/>
    <col min="2788" max="2788" width="21.28515625" style="2" customWidth="1"/>
    <col min="2789" max="2789" width="12.7109375" style="2" customWidth="1"/>
    <col min="2790" max="2790" width="14.7109375" style="2" customWidth="1"/>
    <col min="2791" max="2791" width="16.28515625" style="2" customWidth="1"/>
    <col min="2792" max="2792" width="30.85546875" style="2" customWidth="1"/>
    <col min="2793" max="2796" width="4" style="2" customWidth="1"/>
    <col min="2797" max="3042" width="11.7109375" style="2"/>
    <col min="3043" max="3043" width="23.28515625" style="2" customWidth="1"/>
    <col min="3044" max="3044" width="21.28515625" style="2" customWidth="1"/>
    <col min="3045" max="3045" width="12.7109375" style="2" customWidth="1"/>
    <col min="3046" max="3046" width="14.7109375" style="2" customWidth="1"/>
    <col min="3047" max="3047" width="16.28515625" style="2" customWidth="1"/>
    <col min="3048" max="3048" width="30.85546875" style="2" customWidth="1"/>
    <col min="3049" max="3052" width="4" style="2" customWidth="1"/>
    <col min="3053" max="3298" width="11.7109375" style="2"/>
    <col min="3299" max="3299" width="23.28515625" style="2" customWidth="1"/>
    <col min="3300" max="3300" width="21.28515625" style="2" customWidth="1"/>
    <col min="3301" max="3301" width="12.7109375" style="2" customWidth="1"/>
    <col min="3302" max="3302" width="14.7109375" style="2" customWidth="1"/>
    <col min="3303" max="3303" width="16.28515625" style="2" customWidth="1"/>
    <col min="3304" max="3304" width="30.85546875" style="2" customWidth="1"/>
    <col min="3305" max="3308" width="4" style="2" customWidth="1"/>
    <col min="3309" max="3554" width="11.7109375" style="2"/>
    <col min="3555" max="3555" width="23.28515625" style="2" customWidth="1"/>
    <col min="3556" max="3556" width="21.28515625" style="2" customWidth="1"/>
    <col min="3557" max="3557" width="12.7109375" style="2" customWidth="1"/>
    <col min="3558" max="3558" width="14.7109375" style="2" customWidth="1"/>
    <col min="3559" max="3559" width="16.28515625" style="2" customWidth="1"/>
    <col min="3560" max="3560" width="30.85546875" style="2" customWidth="1"/>
    <col min="3561" max="3564" width="4" style="2" customWidth="1"/>
    <col min="3565" max="3810" width="11.7109375" style="2"/>
    <col min="3811" max="3811" width="23.28515625" style="2" customWidth="1"/>
    <col min="3812" max="3812" width="21.28515625" style="2" customWidth="1"/>
    <col min="3813" max="3813" width="12.7109375" style="2" customWidth="1"/>
    <col min="3814" max="3814" width="14.7109375" style="2" customWidth="1"/>
    <col min="3815" max="3815" width="16.28515625" style="2" customWidth="1"/>
    <col min="3816" max="3816" width="30.85546875" style="2" customWidth="1"/>
    <col min="3817" max="3820" width="4" style="2" customWidth="1"/>
    <col min="3821" max="4066" width="11.7109375" style="2"/>
    <col min="4067" max="4067" width="23.28515625" style="2" customWidth="1"/>
    <col min="4068" max="4068" width="21.28515625" style="2" customWidth="1"/>
    <col min="4069" max="4069" width="12.7109375" style="2" customWidth="1"/>
    <col min="4070" max="4070" width="14.7109375" style="2" customWidth="1"/>
    <col min="4071" max="4071" width="16.28515625" style="2" customWidth="1"/>
    <col min="4072" max="4072" width="30.85546875" style="2" customWidth="1"/>
    <col min="4073" max="4076" width="4" style="2" customWidth="1"/>
    <col min="4077" max="4322" width="11.7109375" style="2"/>
    <col min="4323" max="4323" width="23.28515625" style="2" customWidth="1"/>
    <col min="4324" max="4324" width="21.28515625" style="2" customWidth="1"/>
    <col min="4325" max="4325" width="12.7109375" style="2" customWidth="1"/>
    <col min="4326" max="4326" width="14.7109375" style="2" customWidth="1"/>
    <col min="4327" max="4327" width="16.28515625" style="2" customWidth="1"/>
    <col min="4328" max="4328" width="30.85546875" style="2" customWidth="1"/>
    <col min="4329" max="4332" width="4" style="2" customWidth="1"/>
    <col min="4333" max="4578" width="11.7109375" style="2"/>
    <col min="4579" max="4579" width="23.28515625" style="2" customWidth="1"/>
    <col min="4580" max="4580" width="21.28515625" style="2" customWidth="1"/>
    <col min="4581" max="4581" width="12.7109375" style="2" customWidth="1"/>
    <col min="4582" max="4582" width="14.7109375" style="2" customWidth="1"/>
    <col min="4583" max="4583" width="16.28515625" style="2" customWidth="1"/>
    <col min="4584" max="4584" width="30.85546875" style="2" customWidth="1"/>
    <col min="4585" max="4588" width="4" style="2" customWidth="1"/>
    <col min="4589" max="4834" width="11.7109375" style="2"/>
    <col min="4835" max="4835" width="23.28515625" style="2" customWidth="1"/>
    <col min="4836" max="4836" width="21.28515625" style="2" customWidth="1"/>
    <col min="4837" max="4837" width="12.7109375" style="2" customWidth="1"/>
    <col min="4838" max="4838" width="14.7109375" style="2" customWidth="1"/>
    <col min="4839" max="4839" width="16.28515625" style="2" customWidth="1"/>
    <col min="4840" max="4840" width="30.85546875" style="2" customWidth="1"/>
    <col min="4841" max="4844" width="4" style="2" customWidth="1"/>
    <col min="4845" max="5090" width="11.7109375" style="2"/>
    <col min="5091" max="5091" width="23.28515625" style="2" customWidth="1"/>
    <col min="5092" max="5092" width="21.28515625" style="2" customWidth="1"/>
    <col min="5093" max="5093" width="12.7109375" style="2" customWidth="1"/>
    <col min="5094" max="5094" width="14.7109375" style="2" customWidth="1"/>
    <col min="5095" max="5095" width="16.28515625" style="2" customWidth="1"/>
    <col min="5096" max="5096" width="30.85546875" style="2" customWidth="1"/>
    <col min="5097" max="5100" width="4" style="2" customWidth="1"/>
    <col min="5101" max="5346" width="11.7109375" style="2"/>
    <col min="5347" max="5347" width="23.28515625" style="2" customWidth="1"/>
    <col min="5348" max="5348" width="21.28515625" style="2" customWidth="1"/>
    <col min="5349" max="5349" width="12.7109375" style="2" customWidth="1"/>
    <col min="5350" max="5350" width="14.7109375" style="2" customWidth="1"/>
    <col min="5351" max="5351" width="16.28515625" style="2" customWidth="1"/>
    <col min="5352" max="5352" width="30.85546875" style="2" customWidth="1"/>
    <col min="5353" max="5356" width="4" style="2" customWidth="1"/>
    <col min="5357" max="5602" width="11.7109375" style="2"/>
    <col min="5603" max="5603" width="23.28515625" style="2" customWidth="1"/>
    <col min="5604" max="5604" width="21.28515625" style="2" customWidth="1"/>
    <col min="5605" max="5605" width="12.7109375" style="2" customWidth="1"/>
    <col min="5606" max="5606" width="14.7109375" style="2" customWidth="1"/>
    <col min="5607" max="5607" width="16.28515625" style="2" customWidth="1"/>
    <col min="5608" max="5608" width="30.85546875" style="2" customWidth="1"/>
    <col min="5609" max="5612" width="4" style="2" customWidth="1"/>
    <col min="5613" max="5858" width="11.7109375" style="2"/>
    <col min="5859" max="5859" width="23.28515625" style="2" customWidth="1"/>
    <col min="5860" max="5860" width="21.28515625" style="2" customWidth="1"/>
    <col min="5861" max="5861" width="12.7109375" style="2" customWidth="1"/>
    <col min="5862" max="5862" width="14.7109375" style="2" customWidth="1"/>
    <col min="5863" max="5863" width="16.28515625" style="2" customWidth="1"/>
    <col min="5864" max="5864" width="30.85546875" style="2" customWidth="1"/>
    <col min="5865" max="5868" width="4" style="2" customWidth="1"/>
    <col min="5869" max="6114" width="11.7109375" style="2"/>
    <col min="6115" max="6115" width="23.28515625" style="2" customWidth="1"/>
    <col min="6116" max="6116" width="21.28515625" style="2" customWidth="1"/>
    <col min="6117" max="6117" width="12.7109375" style="2" customWidth="1"/>
    <col min="6118" max="6118" width="14.7109375" style="2" customWidth="1"/>
    <col min="6119" max="6119" width="16.28515625" style="2" customWidth="1"/>
    <col min="6120" max="6120" width="30.85546875" style="2" customWidth="1"/>
    <col min="6121" max="6124" width="4" style="2" customWidth="1"/>
    <col min="6125" max="6370" width="11.7109375" style="2"/>
    <col min="6371" max="6371" width="23.28515625" style="2" customWidth="1"/>
    <col min="6372" max="6372" width="21.28515625" style="2" customWidth="1"/>
    <col min="6373" max="6373" width="12.7109375" style="2" customWidth="1"/>
    <col min="6374" max="6374" width="14.7109375" style="2" customWidth="1"/>
    <col min="6375" max="6375" width="16.28515625" style="2" customWidth="1"/>
    <col min="6376" max="6376" width="30.85546875" style="2" customWidth="1"/>
    <col min="6377" max="6380" width="4" style="2" customWidth="1"/>
    <col min="6381" max="6626" width="11.7109375" style="2"/>
    <col min="6627" max="6627" width="23.28515625" style="2" customWidth="1"/>
    <col min="6628" max="6628" width="21.28515625" style="2" customWidth="1"/>
    <col min="6629" max="6629" width="12.7109375" style="2" customWidth="1"/>
    <col min="6630" max="6630" width="14.7109375" style="2" customWidth="1"/>
    <col min="6631" max="6631" width="16.28515625" style="2" customWidth="1"/>
    <col min="6632" max="6632" width="30.85546875" style="2" customWidth="1"/>
    <col min="6633" max="6636" width="4" style="2" customWidth="1"/>
    <col min="6637" max="6882" width="11.7109375" style="2"/>
    <col min="6883" max="6883" width="23.28515625" style="2" customWidth="1"/>
    <col min="6884" max="6884" width="21.28515625" style="2" customWidth="1"/>
    <col min="6885" max="6885" width="12.7109375" style="2" customWidth="1"/>
    <col min="6886" max="6886" width="14.7109375" style="2" customWidth="1"/>
    <col min="6887" max="6887" width="16.28515625" style="2" customWidth="1"/>
    <col min="6888" max="6888" width="30.85546875" style="2" customWidth="1"/>
    <col min="6889" max="6892" width="4" style="2" customWidth="1"/>
    <col min="6893" max="7138" width="11.7109375" style="2"/>
    <col min="7139" max="7139" width="23.28515625" style="2" customWidth="1"/>
    <col min="7140" max="7140" width="21.28515625" style="2" customWidth="1"/>
    <col min="7141" max="7141" width="12.7109375" style="2" customWidth="1"/>
    <col min="7142" max="7142" width="14.7109375" style="2" customWidth="1"/>
    <col min="7143" max="7143" width="16.28515625" style="2" customWidth="1"/>
    <col min="7144" max="7144" width="30.85546875" style="2" customWidth="1"/>
    <col min="7145" max="7148" width="4" style="2" customWidth="1"/>
    <col min="7149" max="7394" width="11.7109375" style="2"/>
    <col min="7395" max="7395" width="23.28515625" style="2" customWidth="1"/>
    <col min="7396" max="7396" width="21.28515625" style="2" customWidth="1"/>
    <col min="7397" max="7397" width="12.7109375" style="2" customWidth="1"/>
    <col min="7398" max="7398" width="14.7109375" style="2" customWidth="1"/>
    <col min="7399" max="7399" width="16.28515625" style="2" customWidth="1"/>
    <col min="7400" max="7400" width="30.85546875" style="2" customWidth="1"/>
    <col min="7401" max="7404" width="4" style="2" customWidth="1"/>
    <col min="7405" max="7650" width="11.7109375" style="2"/>
    <col min="7651" max="7651" width="23.28515625" style="2" customWidth="1"/>
    <col min="7652" max="7652" width="21.28515625" style="2" customWidth="1"/>
    <col min="7653" max="7653" width="12.7109375" style="2" customWidth="1"/>
    <col min="7654" max="7654" width="14.7109375" style="2" customWidth="1"/>
    <col min="7655" max="7655" width="16.28515625" style="2" customWidth="1"/>
    <col min="7656" max="7656" width="30.85546875" style="2" customWidth="1"/>
    <col min="7657" max="7660" width="4" style="2" customWidth="1"/>
    <col min="7661" max="7906" width="11.7109375" style="2"/>
    <col min="7907" max="7907" width="23.28515625" style="2" customWidth="1"/>
    <col min="7908" max="7908" width="21.28515625" style="2" customWidth="1"/>
    <col min="7909" max="7909" width="12.7109375" style="2" customWidth="1"/>
    <col min="7910" max="7910" width="14.7109375" style="2" customWidth="1"/>
    <col min="7911" max="7911" width="16.28515625" style="2" customWidth="1"/>
    <col min="7912" max="7912" width="30.85546875" style="2" customWidth="1"/>
    <col min="7913" max="7916" width="4" style="2" customWidth="1"/>
    <col min="7917" max="8162" width="11.7109375" style="2"/>
    <col min="8163" max="8163" width="23.28515625" style="2" customWidth="1"/>
    <col min="8164" max="8164" width="21.28515625" style="2" customWidth="1"/>
    <col min="8165" max="8165" width="12.7109375" style="2" customWidth="1"/>
    <col min="8166" max="8166" width="14.7109375" style="2" customWidth="1"/>
    <col min="8167" max="8167" width="16.28515625" style="2" customWidth="1"/>
    <col min="8168" max="8168" width="30.85546875" style="2" customWidth="1"/>
    <col min="8169" max="8172" width="4" style="2" customWidth="1"/>
    <col min="8173" max="8418" width="11.7109375" style="2"/>
    <col min="8419" max="8419" width="23.28515625" style="2" customWidth="1"/>
    <col min="8420" max="8420" width="21.28515625" style="2" customWidth="1"/>
    <col min="8421" max="8421" width="12.7109375" style="2" customWidth="1"/>
    <col min="8422" max="8422" width="14.7109375" style="2" customWidth="1"/>
    <col min="8423" max="8423" width="16.28515625" style="2" customWidth="1"/>
    <col min="8424" max="8424" width="30.85546875" style="2" customWidth="1"/>
    <col min="8425" max="8428" width="4" style="2" customWidth="1"/>
    <col min="8429" max="8674" width="11.7109375" style="2"/>
    <col min="8675" max="8675" width="23.28515625" style="2" customWidth="1"/>
    <col min="8676" max="8676" width="21.28515625" style="2" customWidth="1"/>
    <col min="8677" max="8677" width="12.7109375" style="2" customWidth="1"/>
    <col min="8678" max="8678" width="14.7109375" style="2" customWidth="1"/>
    <col min="8679" max="8679" width="16.28515625" style="2" customWidth="1"/>
    <col min="8680" max="8680" width="30.85546875" style="2" customWidth="1"/>
    <col min="8681" max="8684" width="4" style="2" customWidth="1"/>
    <col min="8685" max="8930" width="11.7109375" style="2"/>
    <col min="8931" max="8931" width="23.28515625" style="2" customWidth="1"/>
    <col min="8932" max="8932" width="21.28515625" style="2" customWidth="1"/>
    <col min="8933" max="8933" width="12.7109375" style="2" customWidth="1"/>
    <col min="8934" max="8934" width="14.7109375" style="2" customWidth="1"/>
    <col min="8935" max="8935" width="16.28515625" style="2" customWidth="1"/>
    <col min="8936" max="8936" width="30.85546875" style="2" customWidth="1"/>
    <col min="8937" max="8940" width="4" style="2" customWidth="1"/>
    <col min="8941" max="9186" width="11.7109375" style="2"/>
    <col min="9187" max="9187" width="23.28515625" style="2" customWidth="1"/>
    <col min="9188" max="9188" width="21.28515625" style="2" customWidth="1"/>
    <col min="9189" max="9189" width="12.7109375" style="2" customWidth="1"/>
    <col min="9190" max="9190" width="14.7109375" style="2" customWidth="1"/>
    <col min="9191" max="9191" width="16.28515625" style="2" customWidth="1"/>
    <col min="9192" max="9192" width="30.85546875" style="2" customWidth="1"/>
    <col min="9193" max="9196" width="4" style="2" customWidth="1"/>
    <col min="9197" max="9442" width="11.7109375" style="2"/>
    <col min="9443" max="9443" width="23.28515625" style="2" customWidth="1"/>
    <col min="9444" max="9444" width="21.28515625" style="2" customWidth="1"/>
    <col min="9445" max="9445" width="12.7109375" style="2" customWidth="1"/>
    <col min="9446" max="9446" width="14.7109375" style="2" customWidth="1"/>
    <col min="9447" max="9447" width="16.28515625" style="2" customWidth="1"/>
    <col min="9448" max="9448" width="30.85546875" style="2" customWidth="1"/>
    <col min="9449" max="9452" width="4" style="2" customWidth="1"/>
    <col min="9453" max="9698" width="11.7109375" style="2"/>
    <col min="9699" max="9699" width="23.28515625" style="2" customWidth="1"/>
    <col min="9700" max="9700" width="21.28515625" style="2" customWidth="1"/>
    <col min="9701" max="9701" width="12.7109375" style="2" customWidth="1"/>
    <col min="9702" max="9702" width="14.7109375" style="2" customWidth="1"/>
    <col min="9703" max="9703" width="16.28515625" style="2" customWidth="1"/>
    <col min="9704" max="9704" width="30.85546875" style="2" customWidth="1"/>
    <col min="9705" max="9708" width="4" style="2" customWidth="1"/>
    <col min="9709" max="9954" width="11.7109375" style="2"/>
    <col min="9955" max="9955" width="23.28515625" style="2" customWidth="1"/>
    <col min="9956" max="9956" width="21.28515625" style="2" customWidth="1"/>
    <col min="9957" max="9957" width="12.7109375" style="2" customWidth="1"/>
    <col min="9958" max="9958" width="14.7109375" style="2" customWidth="1"/>
    <col min="9959" max="9959" width="16.28515625" style="2" customWidth="1"/>
    <col min="9960" max="9960" width="30.85546875" style="2" customWidth="1"/>
    <col min="9961" max="9964" width="4" style="2" customWidth="1"/>
    <col min="9965" max="10210" width="11.7109375" style="2"/>
    <col min="10211" max="10211" width="23.28515625" style="2" customWidth="1"/>
    <col min="10212" max="10212" width="21.28515625" style="2" customWidth="1"/>
    <col min="10213" max="10213" width="12.7109375" style="2" customWidth="1"/>
    <col min="10214" max="10214" width="14.7109375" style="2" customWidth="1"/>
    <col min="10215" max="10215" width="16.28515625" style="2" customWidth="1"/>
    <col min="10216" max="10216" width="30.85546875" style="2" customWidth="1"/>
    <col min="10217" max="10220" width="4" style="2" customWidth="1"/>
    <col min="10221" max="10466" width="11.7109375" style="2"/>
    <col min="10467" max="10467" width="23.28515625" style="2" customWidth="1"/>
    <col min="10468" max="10468" width="21.28515625" style="2" customWidth="1"/>
    <col min="10469" max="10469" width="12.7109375" style="2" customWidth="1"/>
    <col min="10470" max="10470" width="14.7109375" style="2" customWidth="1"/>
    <col min="10471" max="10471" width="16.28515625" style="2" customWidth="1"/>
    <col min="10472" max="10472" width="30.85546875" style="2" customWidth="1"/>
    <col min="10473" max="10476" width="4" style="2" customWidth="1"/>
    <col min="10477" max="10571" width="11.7109375" style="2"/>
    <col min="10572" max="10572" width="11.28515625" style="2"/>
    <col min="10573" max="10722" width="11.7109375" style="2"/>
    <col min="10723" max="10723" width="23.28515625" style="2" customWidth="1"/>
    <col min="10724" max="10724" width="21.28515625" style="2" customWidth="1"/>
    <col min="10725" max="10725" width="12.7109375" style="2" customWidth="1"/>
    <col min="10726" max="10726" width="14.7109375" style="2" customWidth="1"/>
    <col min="10727" max="10727" width="16.28515625" style="2" customWidth="1"/>
    <col min="10728" max="10728" width="30.85546875" style="2" customWidth="1"/>
    <col min="10729" max="10732" width="4" style="2" customWidth="1"/>
    <col min="10733" max="10978" width="11.7109375" style="2"/>
    <col min="10979" max="10979" width="23.28515625" style="2" customWidth="1"/>
    <col min="10980" max="10980" width="21.28515625" style="2" customWidth="1"/>
    <col min="10981" max="10981" width="12.7109375" style="2" customWidth="1"/>
    <col min="10982" max="10982" width="14.7109375" style="2" customWidth="1"/>
    <col min="10983" max="10983" width="16.28515625" style="2" customWidth="1"/>
    <col min="10984" max="10984" width="30.85546875" style="2" customWidth="1"/>
    <col min="10985" max="10988" width="4" style="2" customWidth="1"/>
    <col min="10989" max="11234" width="11.7109375" style="2"/>
    <col min="11235" max="11235" width="23.28515625" style="2" customWidth="1"/>
    <col min="11236" max="11236" width="21.28515625" style="2" customWidth="1"/>
    <col min="11237" max="11237" width="12.7109375" style="2" customWidth="1"/>
    <col min="11238" max="11238" width="14.7109375" style="2" customWidth="1"/>
    <col min="11239" max="11239" width="16.28515625" style="2" customWidth="1"/>
    <col min="11240" max="11240" width="30.85546875" style="2" customWidth="1"/>
    <col min="11241" max="11244" width="4" style="2" customWidth="1"/>
    <col min="11245" max="11490" width="11.7109375" style="2"/>
    <col min="11491" max="11491" width="23.28515625" style="2" customWidth="1"/>
    <col min="11492" max="11492" width="21.28515625" style="2" customWidth="1"/>
    <col min="11493" max="11493" width="12.7109375" style="2" customWidth="1"/>
    <col min="11494" max="11494" width="14.7109375" style="2" customWidth="1"/>
    <col min="11495" max="11495" width="16.28515625" style="2" customWidth="1"/>
    <col min="11496" max="11496" width="30.85546875" style="2" customWidth="1"/>
    <col min="11497" max="11500" width="4" style="2" customWidth="1"/>
    <col min="11501" max="11746" width="11.7109375" style="2"/>
    <col min="11747" max="11747" width="23.28515625" style="2" customWidth="1"/>
    <col min="11748" max="11748" width="21.28515625" style="2" customWidth="1"/>
    <col min="11749" max="11749" width="12.7109375" style="2" customWidth="1"/>
    <col min="11750" max="11750" width="14.7109375" style="2" customWidth="1"/>
    <col min="11751" max="11751" width="16.28515625" style="2" customWidth="1"/>
    <col min="11752" max="11752" width="30.85546875" style="2" customWidth="1"/>
    <col min="11753" max="11756" width="4" style="2" customWidth="1"/>
    <col min="11757" max="12002" width="11.7109375" style="2"/>
    <col min="12003" max="12003" width="23.28515625" style="2" customWidth="1"/>
    <col min="12004" max="12004" width="21.28515625" style="2" customWidth="1"/>
    <col min="12005" max="12005" width="12.7109375" style="2" customWidth="1"/>
    <col min="12006" max="12006" width="14.7109375" style="2" customWidth="1"/>
    <col min="12007" max="12007" width="16.28515625" style="2" customWidth="1"/>
    <col min="12008" max="12008" width="30.85546875" style="2" customWidth="1"/>
    <col min="12009" max="12012" width="4" style="2" customWidth="1"/>
    <col min="12013" max="12258" width="11.7109375" style="2"/>
    <col min="12259" max="12259" width="23.28515625" style="2" customWidth="1"/>
    <col min="12260" max="12260" width="21.28515625" style="2" customWidth="1"/>
    <col min="12261" max="12261" width="12.7109375" style="2" customWidth="1"/>
    <col min="12262" max="12262" width="14.7109375" style="2" customWidth="1"/>
    <col min="12263" max="12263" width="16.28515625" style="2" customWidth="1"/>
    <col min="12264" max="12264" width="30.85546875" style="2" customWidth="1"/>
    <col min="12265" max="12268" width="4" style="2" customWidth="1"/>
    <col min="12269" max="12514" width="11.7109375" style="2"/>
    <col min="12515" max="12515" width="23.28515625" style="2" customWidth="1"/>
    <col min="12516" max="12516" width="21.28515625" style="2" customWidth="1"/>
    <col min="12517" max="12517" width="12.7109375" style="2" customWidth="1"/>
    <col min="12518" max="12518" width="14.7109375" style="2" customWidth="1"/>
    <col min="12519" max="12519" width="16.28515625" style="2" customWidth="1"/>
    <col min="12520" max="12520" width="30.85546875" style="2" customWidth="1"/>
    <col min="12521" max="12524" width="4" style="2" customWidth="1"/>
    <col min="12525" max="12770" width="11.7109375" style="2"/>
    <col min="12771" max="12771" width="23.28515625" style="2" customWidth="1"/>
    <col min="12772" max="12772" width="21.28515625" style="2" customWidth="1"/>
    <col min="12773" max="12773" width="12.7109375" style="2" customWidth="1"/>
    <col min="12774" max="12774" width="14.7109375" style="2" customWidth="1"/>
    <col min="12775" max="12775" width="16.28515625" style="2" customWidth="1"/>
    <col min="12776" max="12776" width="30.85546875" style="2" customWidth="1"/>
    <col min="12777" max="12780" width="4" style="2" customWidth="1"/>
    <col min="12781" max="13026" width="11.7109375" style="2"/>
    <col min="13027" max="13027" width="23.28515625" style="2" customWidth="1"/>
    <col min="13028" max="13028" width="21.28515625" style="2" customWidth="1"/>
    <col min="13029" max="13029" width="12.7109375" style="2" customWidth="1"/>
    <col min="13030" max="13030" width="14.7109375" style="2" customWidth="1"/>
    <col min="13031" max="13031" width="16.28515625" style="2" customWidth="1"/>
    <col min="13032" max="13032" width="30.85546875" style="2" customWidth="1"/>
    <col min="13033" max="13036" width="4" style="2" customWidth="1"/>
    <col min="13037" max="13282" width="11.7109375" style="2"/>
    <col min="13283" max="13283" width="23.28515625" style="2" customWidth="1"/>
    <col min="13284" max="13284" width="21.28515625" style="2" customWidth="1"/>
    <col min="13285" max="13285" width="12.7109375" style="2" customWidth="1"/>
    <col min="13286" max="13286" width="14.7109375" style="2" customWidth="1"/>
    <col min="13287" max="13287" width="16.28515625" style="2" customWidth="1"/>
    <col min="13288" max="13288" width="30.85546875" style="2" customWidth="1"/>
    <col min="13289" max="13292" width="4" style="2" customWidth="1"/>
    <col min="13293" max="13538" width="11.7109375" style="2"/>
    <col min="13539" max="13539" width="23.28515625" style="2" customWidth="1"/>
    <col min="13540" max="13540" width="21.28515625" style="2" customWidth="1"/>
    <col min="13541" max="13541" width="12.7109375" style="2" customWidth="1"/>
    <col min="13542" max="13542" width="14.7109375" style="2" customWidth="1"/>
    <col min="13543" max="13543" width="16.28515625" style="2" customWidth="1"/>
    <col min="13544" max="13544" width="30.85546875" style="2" customWidth="1"/>
    <col min="13545" max="13548" width="4" style="2" customWidth="1"/>
    <col min="13549" max="13794" width="11.7109375" style="2"/>
    <col min="13795" max="13795" width="23.28515625" style="2" customWidth="1"/>
    <col min="13796" max="13796" width="21.28515625" style="2" customWidth="1"/>
    <col min="13797" max="13797" width="12.7109375" style="2" customWidth="1"/>
    <col min="13798" max="13798" width="14.7109375" style="2" customWidth="1"/>
    <col min="13799" max="13799" width="16.28515625" style="2" customWidth="1"/>
    <col min="13800" max="13800" width="30.85546875" style="2" customWidth="1"/>
    <col min="13801" max="13804" width="4" style="2" customWidth="1"/>
    <col min="13805" max="14050" width="11.7109375" style="2"/>
    <col min="14051" max="14051" width="23.28515625" style="2" customWidth="1"/>
    <col min="14052" max="14052" width="21.28515625" style="2" customWidth="1"/>
    <col min="14053" max="14053" width="12.7109375" style="2" customWidth="1"/>
    <col min="14054" max="14054" width="14.7109375" style="2" customWidth="1"/>
    <col min="14055" max="14055" width="16.28515625" style="2" customWidth="1"/>
    <col min="14056" max="14056" width="30.85546875" style="2" customWidth="1"/>
    <col min="14057" max="14060" width="4" style="2" customWidth="1"/>
    <col min="14061" max="14306" width="11.7109375" style="2"/>
    <col min="14307" max="14307" width="23.28515625" style="2" customWidth="1"/>
    <col min="14308" max="14308" width="21.28515625" style="2" customWidth="1"/>
    <col min="14309" max="14309" width="12.7109375" style="2" customWidth="1"/>
    <col min="14310" max="14310" width="14.7109375" style="2" customWidth="1"/>
    <col min="14311" max="14311" width="16.28515625" style="2" customWidth="1"/>
    <col min="14312" max="14312" width="30.85546875" style="2" customWidth="1"/>
    <col min="14313" max="14316" width="4" style="2" customWidth="1"/>
    <col min="14317" max="14562" width="11.7109375" style="2"/>
    <col min="14563" max="14563" width="23.28515625" style="2" customWidth="1"/>
    <col min="14564" max="14564" width="21.28515625" style="2" customWidth="1"/>
    <col min="14565" max="14565" width="12.7109375" style="2" customWidth="1"/>
    <col min="14566" max="14566" width="14.7109375" style="2" customWidth="1"/>
    <col min="14567" max="14567" width="16.28515625" style="2" customWidth="1"/>
    <col min="14568" max="14568" width="30.85546875" style="2" customWidth="1"/>
    <col min="14569" max="14572" width="4" style="2" customWidth="1"/>
    <col min="14573" max="14818" width="11.7109375" style="2"/>
    <col min="14819" max="14819" width="23.28515625" style="2" customWidth="1"/>
    <col min="14820" max="14820" width="21.28515625" style="2" customWidth="1"/>
    <col min="14821" max="14821" width="12.7109375" style="2" customWidth="1"/>
    <col min="14822" max="14822" width="14.7109375" style="2" customWidth="1"/>
    <col min="14823" max="14823" width="16.28515625" style="2" customWidth="1"/>
    <col min="14824" max="14824" width="30.85546875" style="2" customWidth="1"/>
    <col min="14825" max="14828" width="4" style="2" customWidth="1"/>
    <col min="14829" max="15074" width="11.7109375" style="2"/>
    <col min="15075" max="15075" width="23.28515625" style="2" customWidth="1"/>
    <col min="15076" max="15076" width="21.28515625" style="2" customWidth="1"/>
    <col min="15077" max="15077" width="12.7109375" style="2" customWidth="1"/>
    <col min="15078" max="15078" width="14.7109375" style="2" customWidth="1"/>
    <col min="15079" max="15079" width="16.28515625" style="2" customWidth="1"/>
    <col min="15080" max="15080" width="30.85546875" style="2" customWidth="1"/>
    <col min="15081" max="15084" width="4" style="2" customWidth="1"/>
    <col min="15085" max="15330" width="11.7109375" style="2"/>
    <col min="15331" max="15331" width="23.28515625" style="2" customWidth="1"/>
    <col min="15332" max="15332" width="21.28515625" style="2" customWidth="1"/>
    <col min="15333" max="15333" width="12.7109375" style="2" customWidth="1"/>
    <col min="15334" max="15334" width="14.7109375" style="2" customWidth="1"/>
    <col min="15335" max="15335" width="16.28515625" style="2" customWidth="1"/>
    <col min="15336" max="15336" width="30.85546875" style="2" customWidth="1"/>
    <col min="15337" max="15340" width="4" style="2" customWidth="1"/>
    <col min="15341" max="15586" width="11.7109375" style="2"/>
    <col min="15587" max="15587" width="23.28515625" style="2" customWidth="1"/>
    <col min="15588" max="15588" width="21.28515625" style="2" customWidth="1"/>
    <col min="15589" max="15589" width="12.7109375" style="2" customWidth="1"/>
    <col min="15590" max="15590" width="14.7109375" style="2" customWidth="1"/>
    <col min="15591" max="15591" width="16.28515625" style="2" customWidth="1"/>
    <col min="15592" max="15592" width="30.85546875" style="2" customWidth="1"/>
    <col min="15593" max="15596" width="4" style="2" customWidth="1"/>
    <col min="15597" max="15842" width="11.7109375" style="2"/>
    <col min="15843" max="15843" width="23.28515625" style="2" customWidth="1"/>
    <col min="15844" max="15844" width="21.28515625" style="2" customWidth="1"/>
    <col min="15845" max="15845" width="12.7109375" style="2" customWidth="1"/>
    <col min="15846" max="15846" width="14.7109375" style="2" customWidth="1"/>
    <col min="15847" max="15847" width="16.28515625" style="2" customWidth="1"/>
    <col min="15848" max="15848" width="30.85546875" style="2" customWidth="1"/>
    <col min="15849" max="15852" width="4" style="2" customWidth="1"/>
    <col min="15853" max="16098" width="11.7109375" style="2"/>
    <col min="16099" max="16099" width="23.28515625" style="2" customWidth="1"/>
    <col min="16100" max="16100" width="21.28515625" style="2" customWidth="1"/>
    <col min="16101" max="16101" width="12.7109375" style="2" customWidth="1"/>
    <col min="16102" max="16102" width="14.7109375" style="2" customWidth="1"/>
    <col min="16103" max="16103" width="16.28515625" style="2" customWidth="1"/>
    <col min="16104" max="16104" width="30.85546875" style="2" customWidth="1"/>
    <col min="16105" max="16108" width="4" style="2" customWidth="1"/>
    <col min="16109" max="16384" width="11.7109375" style="2"/>
  </cols>
  <sheetData>
    <row r="1" spans="1:23" ht="24.75" customHeight="1" thickBot="1" x14ac:dyDescent="0.3">
      <c r="A1" s="563" t="s">
        <v>81</v>
      </c>
      <c r="B1" s="584"/>
      <c r="C1" s="584"/>
      <c r="D1" s="584"/>
      <c r="E1" s="584"/>
      <c r="F1" s="584"/>
      <c r="H1" s="579"/>
      <c r="I1" s="579"/>
      <c r="J1" s="580"/>
      <c r="K1" s="581" t="s">
        <v>28</v>
      </c>
      <c r="L1" s="582"/>
      <c r="M1" s="582"/>
      <c r="N1" s="582"/>
      <c r="O1" s="582"/>
      <c r="P1" s="582"/>
      <c r="Q1" s="582"/>
      <c r="R1" s="582"/>
      <c r="S1" s="582"/>
      <c r="T1" s="582"/>
      <c r="U1" s="582"/>
      <c r="V1" s="582"/>
      <c r="W1" s="583"/>
    </row>
    <row r="2" spans="1:23" ht="22.5" customHeight="1" thickBot="1" x14ac:dyDescent="0.3">
      <c r="A2" s="585" t="s">
        <v>95</v>
      </c>
      <c r="B2" s="586"/>
      <c r="C2" s="6"/>
      <c r="D2" s="5"/>
      <c r="E2" s="5"/>
      <c r="F2" s="7"/>
      <c r="G2" s="54" t="s">
        <v>30</v>
      </c>
      <c r="H2" s="48" t="s">
        <v>1</v>
      </c>
      <c r="I2" s="48" t="s">
        <v>2</v>
      </c>
      <c r="J2" s="49" t="s">
        <v>3</v>
      </c>
      <c r="K2" s="48" t="s">
        <v>61</v>
      </c>
      <c r="L2" s="48" t="s">
        <v>62</v>
      </c>
      <c r="M2" s="48" t="s">
        <v>63</v>
      </c>
      <c r="N2" s="48" t="s">
        <v>4</v>
      </c>
      <c r="O2" s="48" t="s">
        <v>5</v>
      </c>
      <c r="P2" s="48" t="s">
        <v>6</v>
      </c>
      <c r="Q2" s="48" t="s">
        <v>7</v>
      </c>
      <c r="R2" s="48" t="s">
        <v>8</v>
      </c>
      <c r="S2" s="48" t="s">
        <v>9</v>
      </c>
      <c r="T2" s="48" t="s">
        <v>10</v>
      </c>
      <c r="U2" s="48" t="s">
        <v>11</v>
      </c>
      <c r="V2" s="48" t="s">
        <v>12</v>
      </c>
      <c r="W2" s="48" t="s">
        <v>13</v>
      </c>
    </row>
    <row r="3" spans="1:23" ht="30.6" customHeight="1" thickTop="1" x14ac:dyDescent="0.25">
      <c r="A3" s="21"/>
      <c r="B3" s="587" t="s">
        <v>29</v>
      </c>
      <c r="C3" s="588"/>
      <c r="D3" s="23" t="s">
        <v>17</v>
      </c>
      <c r="E3" s="25" t="s">
        <v>19</v>
      </c>
      <c r="F3" s="22" t="s">
        <v>55</v>
      </c>
      <c r="G3" s="32">
        <v>16</v>
      </c>
      <c r="H3" s="73">
        <v>1</v>
      </c>
      <c r="I3" s="73">
        <v>2</v>
      </c>
      <c r="J3" s="87">
        <v>3</v>
      </c>
      <c r="K3" s="87">
        <v>4</v>
      </c>
      <c r="L3" s="73">
        <v>5</v>
      </c>
      <c r="M3" s="87">
        <v>6</v>
      </c>
      <c r="N3" s="73">
        <v>7</v>
      </c>
      <c r="O3" s="87">
        <v>8</v>
      </c>
      <c r="P3" s="73">
        <v>9</v>
      </c>
      <c r="Q3" s="87">
        <v>10</v>
      </c>
      <c r="R3" s="73">
        <v>11</v>
      </c>
      <c r="S3" s="87">
        <v>12</v>
      </c>
      <c r="T3" s="73">
        <v>13</v>
      </c>
      <c r="U3" s="87">
        <v>14</v>
      </c>
      <c r="V3" s="73">
        <v>15</v>
      </c>
      <c r="W3" s="87">
        <v>16</v>
      </c>
    </row>
    <row r="4" spans="1:23" ht="38.1" customHeight="1" x14ac:dyDescent="0.25">
      <c r="A4" s="28"/>
      <c r="B4" s="576" t="s">
        <v>82</v>
      </c>
      <c r="C4" s="576"/>
      <c r="D4" s="88">
        <v>16</v>
      </c>
      <c r="E4" s="94">
        <f>D4/16*100</f>
        <v>100</v>
      </c>
      <c r="F4" s="97" t="s">
        <v>32</v>
      </c>
      <c r="G4" s="47" t="s">
        <v>33</v>
      </c>
      <c r="H4" s="70" t="s">
        <v>1</v>
      </c>
      <c r="I4" s="70" t="s">
        <v>2</v>
      </c>
      <c r="J4" s="70" t="s">
        <v>3</v>
      </c>
      <c r="K4" s="70" t="s">
        <v>61</v>
      </c>
      <c r="L4" s="70" t="s">
        <v>62</v>
      </c>
      <c r="M4" s="70" t="s">
        <v>63</v>
      </c>
      <c r="N4" s="70" t="s">
        <v>4</v>
      </c>
      <c r="O4" s="70" t="s">
        <v>5</v>
      </c>
      <c r="P4" s="70" t="s">
        <v>6</v>
      </c>
      <c r="Q4" s="70" t="s">
        <v>7</v>
      </c>
      <c r="R4" s="70" t="s">
        <v>8</v>
      </c>
      <c r="S4" s="76" t="s">
        <v>9</v>
      </c>
      <c r="T4" s="70" t="s">
        <v>10</v>
      </c>
      <c r="U4" s="70" t="s">
        <v>11</v>
      </c>
      <c r="V4" s="95" t="s">
        <v>12</v>
      </c>
      <c r="W4" s="70" t="s">
        <v>13</v>
      </c>
    </row>
    <row r="5" spans="1:23" ht="38.1" customHeight="1" x14ac:dyDescent="0.25">
      <c r="A5" s="28"/>
      <c r="B5" s="577" t="s">
        <v>83</v>
      </c>
      <c r="C5" s="577"/>
      <c r="D5" s="78">
        <v>15</v>
      </c>
      <c r="E5" s="93">
        <f t="shared" ref="E5:E15" si="0">D5/16*100</f>
        <v>93.75</v>
      </c>
      <c r="F5" s="98" t="s">
        <v>101</v>
      </c>
      <c r="G5" s="47" t="s">
        <v>34</v>
      </c>
      <c r="H5" s="70" t="s">
        <v>1</v>
      </c>
      <c r="I5" s="70" t="s">
        <v>2</v>
      </c>
      <c r="J5" s="70" t="s">
        <v>3</v>
      </c>
      <c r="K5" s="70" t="s">
        <v>61</v>
      </c>
      <c r="L5" s="70"/>
      <c r="M5" s="70" t="s">
        <v>63</v>
      </c>
      <c r="N5" s="70" t="s">
        <v>4</v>
      </c>
      <c r="O5" s="70" t="s">
        <v>5</v>
      </c>
      <c r="P5" s="70" t="s">
        <v>6</v>
      </c>
      <c r="Q5" s="70" t="s">
        <v>7</v>
      </c>
      <c r="R5" s="70" t="s">
        <v>8</v>
      </c>
      <c r="S5" s="76" t="s">
        <v>9</v>
      </c>
      <c r="T5" s="70" t="s">
        <v>10</v>
      </c>
      <c r="U5" s="70" t="s">
        <v>11</v>
      </c>
      <c r="V5" s="95" t="s">
        <v>12</v>
      </c>
      <c r="W5" s="70" t="s">
        <v>13</v>
      </c>
    </row>
    <row r="6" spans="1:23" ht="34.5" customHeight="1" x14ac:dyDescent="0.25">
      <c r="A6" s="28"/>
      <c r="B6" s="578" t="s">
        <v>84</v>
      </c>
      <c r="C6" s="577"/>
      <c r="D6" s="78">
        <v>15</v>
      </c>
      <c r="E6" s="93">
        <f t="shared" si="0"/>
        <v>93.75</v>
      </c>
      <c r="F6" s="98" t="s">
        <v>105</v>
      </c>
      <c r="G6" s="47" t="s">
        <v>35</v>
      </c>
      <c r="H6" s="70" t="s">
        <v>1</v>
      </c>
      <c r="I6" s="70" t="s">
        <v>2</v>
      </c>
      <c r="J6" s="70" t="s">
        <v>3</v>
      </c>
      <c r="K6" s="70" t="s">
        <v>61</v>
      </c>
      <c r="L6" s="70" t="s">
        <v>62</v>
      </c>
      <c r="M6" s="70"/>
      <c r="N6" s="70" t="s">
        <v>4</v>
      </c>
      <c r="O6" s="70" t="s">
        <v>5</v>
      </c>
      <c r="P6" s="70" t="s">
        <v>6</v>
      </c>
      <c r="Q6" s="70" t="s">
        <v>7</v>
      </c>
      <c r="R6" s="70" t="s">
        <v>8</v>
      </c>
      <c r="S6" s="76" t="s">
        <v>9</v>
      </c>
      <c r="T6" s="70" t="s">
        <v>10</v>
      </c>
      <c r="U6" s="70" t="s">
        <v>11</v>
      </c>
      <c r="V6" s="95" t="s">
        <v>12</v>
      </c>
      <c r="W6" s="70" t="s">
        <v>13</v>
      </c>
    </row>
    <row r="7" spans="1:23" ht="38.1" customHeight="1" x14ac:dyDescent="0.25">
      <c r="A7" s="28"/>
      <c r="B7" s="577" t="s">
        <v>85</v>
      </c>
      <c r="C7" s="577"/>
      <c r="D7" s="78">
        <v>12</v>
      </c>
      <c r="E7" s="93">
        <f>D7/16*100</f>
        <v>75</v>
      </c>
      <c r="F7" s="98" t="s">
        <v>106</v>
      </c>
      <c r="G7" s="47" t="s">
        <v>36</v>
      </c>
      <c r="H7" s="70" t="s">
        <v>1</v>
      </c>
      <c r="I7" s="62"/>
      <c r="J7" s="70" t="s">
        <v>3</v>
      </c>
      <c r="K7" s="70" t="s">
        <v>61</v>
      </c>
      <c r="L7" s="70" t="s">
        <v>62</v>
      </c>
      <c r="M7" s="70" t="s">
        <v>63</v>
      </c>
      <c r="N7" s="70" t="s">
        <v>4</v>
      </c>
      <c r="O7" s="70" t="s">
        <v>5</v>
      </c>
      <c r="P7" s="70"/>
      <c r="Q7" s="70"/>
      <c r="R7" s="70" t="s">
        <v>8</v>
      </c>
      <c r="S7" s="76" t="s">
        <v>9</v>
      </c>
      <c r="T7" s="70" t="s">
        <v>10</v>
      </c>
      <c r="U7" s="70" t="s">
        <v>11</v>
      </c>
      <c r="V7" s="62"/>
      <c r="W7" s="70" t="s">
        <v>13</v>
      </c>
    </row>
    <row r="8" spans="1:23" ht="32.25" customHeight="1" x14ac:dyDescent="0.25">
      <c r="A8" s="28"/>
      <c r="B8" s="577" t="s">
        <v>75</v>
      </c>
      <c r="C8" s="577"/>
      <c r="D8" s="78">
        <v>16</v>
      </c>
      <c r="E8" s="93">
        <f t="shared" si="0"/>
        <v>100</v>
      </c>
      <c r="F8" s="80" t="s">
        <v>65</v>
      </c>
      <c r="G8" s="47" t="s">
        <v>37</v>
      </c>
      <c r="H8" s="70" t="s">
        <v>1</v>
      </c>
      <c r="I8" s="70" t="s">
        <v>2</v>
      </c>
      <c r="J8" s="70" t="s">
        <v>3</v>
      </c>
      <c r="K8" s="70" t="s">
        <v>61</v>
      </c>
      <c r="L8" s="70" t="s">
        <v>62</v>
      </c>
      <c r="M8" s="70" t="s">
        <v>63</v>
      </c>
      <c r="N8" s="70" t="s">
        <v>4</v>
      </c>
      <c r="O8" s="70" t="s">
        <v>5</v>
      </c>
      <c r="P8" s="70" t="s">
        <v>6</v>
      </c>
      <c r="Q8" s="70" t="s">
        <v>7</v>
      </c>
      <c r="R8" s="70" t="s">
        <v>8</v>
      </c>
      <c r="S8" s="76" t="s">
        <v>9</v>
      </c>
      <c r="T8" s="70" t="s">
        <v>10</v>
      </c>
      <c r="U8" s="70" t="s">
        <v>11</v>
      </c>
      <c r="V8" s="70" t="s">
        <v>12</v>
      </c>
      <c r="W8" s="70" t="s">
        <v>13</v>
      </c>
    </row>
    <row r="9" spans="1:23" ht="38.1" customHeight="1" x14ac:dyDescent="0.25">
      <c r="A9" s="28"/>
      <c r="B9" s="577" t="s">
        <v>86</v>
      </c>
      <c r="C9" s="577"/>
      <c r="D9" s="78">
        <v>16</v>
      </c>
      <c r="E9" s="93">
        <f t="shared" si="0"/>
        <v>100</v>
      </c>
      <c r="F9" s="80" t="s">
        <v>65</v>
      </c>
      <c r="G9" s="47" t="s">
        <v>38</v>
      </c>
      <c r="H9" s="70" t="s">
        <v>1</v>
      </c>
      <c r="I9" s="70" t="s">
        <v>2</v>
      </c>
      <c r="J9" s="70" t="s">
        <v>3</v>
      </c>
      <c r="K9" s="70" t="s">
        <v>61</v>
      </c>
      <c r="L9" s="70" t="s">
        <v>62</v>
      </c>
      <c r="M9" s="70" t="s">
        <v>63</v>
      </c>
      <c r="N9" s="70" t="s">
        <v>4</v>
      </c>
      <c r="O9" s="70" t="s">
        <v>5</v>
      </c>
      <c r="P9" s="70" t="s">
        <v>6</v>
      </c>
      <c r="Q9" s="70" t="s">
        <v>7</v>
      </c>
      <c r="R9" s="70" t="s">
        <v>8</v>
      </c>
      <c r="S9" s="76" t="s">
        <v>9</v>
      </c>
      <c r="T9" s="70" t="s">
        <v>10</v>
      </c>
      <c r="U9" s="70" t="s">
        <v>11</v>
      </c>
      <c r="V9" s="96" t="s">
        <v>12</v>
      </c>
      <c r="W9" s="70" t="s">
        <v>13</v>
      </c>
    </row>
    <row r="10" spans="1:23" ht="38.1" customHeight="1" x14ac:dyDescent="0.25">
      <c r="A10" s="28"/>
      <c r="B10" s="577" t="s">
        <v>107</v>
      </c>
      <c r="C10" s="577"/>
      <c r="D10" s="78">
        <v>15</v>
      </c>
      <c r="E10" s="93">
        <f t="shared" si="0"/>
        <v>93.75</v>
      </c>
      <c r="F10" s="80" t="s">
        <v>80</v>
      </c>
      <c r="G10" s="47" t="s">
        <v>39</v>
      </c>
      <c r="H10" s="70" t="s">
        <v>1</v>
      </c>
      <c r="I10" s="70" t="s">
        <v>2</v>
      </c>
      <c r="J10" s="70" t="s">
        <v>3</v>
      </c>
      <c r="K10" s="70" t="s">
        <v>61</v>
      </c>
      <c r="L10" s="70" t="s">
        <v>62</v>
      </c>
      <c r="M10" s="70"/>
      <c r="N10" s="70" t="s">
        <v>4</v>
      </c>
      <c r="O10" s="70" t="s">
        <v>5</v>
      </c>
      <c r="P10" s="70" t="s">
        <v>6</v>
      </c>
      <c r="Q10" s="70" t="s">
        <v>7</v>
      </c>
      <c r="R10" s="70" t="s">
        <v>8</v>
      </c>
      <c r="S10" s="76" t="s">
        <v>9</v>
      </c>
      <c r="T10" s="70" t="s">
        <v>10</v>
      </c>
      <c r="U10" s="70" t="s">
        <v>11</v>
      </c>
      <c r="V10" s="96" t="s">
        <v>12</v>
      </c>
      <c r="W10" s="70" t="s">
        <v>13</v>
      </c>
    </row>
    <row r="11" spans="1:23" ht="34.5" customHeight="1" x14ac:dyDescent="0.25">
      <c r="A11" s="28"/>
      <c r="B11" s="577" t="s">
        <v>87</v>
      </c>
      <c r="C11" s="577"/>
      <c r="D11" s="78">
        <v>16</v>
      </c>
      <c r="E11" s="93">
        <f t="shared" si="0"/>
        <v>100</v>
      </c>
      <c r="F11" s="80" t="s">
        <v>65</v>
      </c>
      <c r="G11" s="47" t="s">
        <v>40</v>
      </c>
      <c r="H11" s="70" t="s">
        <v>1</v>
      </c>
      <c r="I11" s="70" t="s">
        <v>2</v>
      </c>
      <c r="J11" s="70" t="s">
        <v>3</v>
      </c>
      <c r="K11" s="70" t="s">
        <v>61</v>
      </c>
      <c r="L11" s="70"/>
      <c r="M11" s="70" t="s">
        <v>63</v>
      </c>
      <c r="N11" s="70" t="s">
        <v>4</v>
      </c>
      <c r="O11" s="70" t="s">
        <v>5</v>
      </c>
      <c r="P11" s="70" t="s">
        <v>6</v>
      </c>
      <c r="Q11" s="70" t="s">
        <v>7</v>
      </c>
      <c r="R11" s="70" t="s">
        <v>8</v>
      </c>
      <c r="S11" s="76" t="s">
        <v>9</v>
      </c>
      <c r="T11" s="70" t="s">
        <v>10</v>
      </c>
      <c r="U11" s="70" t="s">
        <v>11</v>
      </c>
      <c r="V11" s="96" t="s">
        <v>12</v>
      </c>
      <c r="W11" s="70" t="s">
        <v>13</v>
      </c>
    </row>
    <row r="12" spans="1:23" ht="35.25" customHeight="1" x14ac:dyDescent="0.25">
      <c r="A12" s="28"/>
      <c r="B12" s="577" t="s">
        <v>88</v>
      </c>
      <c r="C12" s="577"/>
      <c r="D12" s="78">
        <v>16</v>
      </c>
      <c r="E12" s="93">
        <f t="shared" si="0"/>
        <v>100</v>
      </c>
      <c r="F12" s="80" t="s">
        <v>65</v>
      </c>
      <c r="G12" s="47" t="s">
        <v>41</v>
      </c>
      <c r="H12" s="70" t="s">
        <v>1</v>
      </c>
      <c r="I12" s="70" t="s">
        <v>2</v>
      </c>
      <c r="J12" s="70" t="s">
        <v>3</v>
      </c>
      <c r="K12" s="70" t="s">
        <v>61</v>
      </c>
      <c r="L12" s="70"/>
      <c r="M12" s="70" t="s">
        <v>63</v>
      </c>
      <c r="N12" s="70" t="s">
        <v>4</v>
      </c>
      <c r="O12" s="70" t="s">
        <v>5</v>
      </c>
      <c r="P12" s="70" t="s">
        <v>6</v>
      </c>
      <c r="Q12" s="70" t="s">
        <v>7</v>
      </c>
      <c r="R12" s="70" t="s">
        <v>8</v>
      </c>
      <c r="S12" s="76" t="s">
        <v>9</v>
      </c>
      <c r="T12" s="70" t="s">
        <v>10</v>
      </c>
      <c r="U12" s="70" t="s">
        <v>11</v>
      </c>
      <c r="V12" s="70" t="s">
        <v>12</v>
      </c>
      <c r="W12" s="70" t="s">
        <v>13</v>
      </c>
    </row>
    <row r="13" spans="1:23" s="101" customFormat="1" ht="32.25" customHeight="1" x14ac:dyDescent="0.25">
      <c r="A13" s="99"/>
      <c r="B13" s="577" t="s">
        <v>89</v>
      </c>
      <c r="C13" s="577"/>
      <c r="D13" s="78">
        <v>16</v>
      </c>
      <c r="E13" s="93">
        <f t="shared" si="0"/>
        <v>100</v>
      </c>
      <c r="F13" s="80" t="s">
        <v>65</v>
      </c>
      <c r="G13" s="100" t="s">
        <v>42</v>
      </c>
      <c r="H13" s="53" t="s">
        <v>1</v>
      </c>
      <c r="I13" s="53" t="s">
        <v>2</v>
      </c>
      <c r="J13" s="53" t="s">
        <v>3</v>
      </c>
      <c r="K13" s="53" t="s">
        <v>61</v>
      </c>
      <c r="L13" s="53" t="s">
        <v>62</v>
      </c>
      <c r="M13" s="53" t="s">
        <v>63</v>
      </c>
      <c r="N13" s="53" t="s">
        <v>4</v>
      </c>
      <c r="O13" s="53" t="s">
        <v>5</v>
      </c>
      <c r="P13" s="53" t="s">
        <v>6</v>
      </c>
      <c r="Q13" s="53" t="s">
        <v>7</v>
      </c>
      <c r="R13" s="53" t="s">
        <v>8</v>
      </c>
      <c r="S13" s="77" t="s">
        <v>9</v>
      </c>
      <c r="T13" s="53" t="s">
        <v>10</v>
      </c>
      <c r="U13" s="53" t="s">
        <v>11</v>
      </c>
      <c r="V13" s="53" t="s">
        <v>12</v>
      </c>
      <c r="W13" s="53" t="s">
        <v>13</v>
      </c>
    </row>
    <row r="14" spans="1:23" ht="38.1" customHeight="1" x14ac:dyDescent="0.25">
      <c r="A14" s="28"/>
      <c r="B14" s="577" t="s">
        <v>90</v>
      </c>
      <c r="C14" s="577"/>
      <c r="D14" s="78">
        <v>10</v>
      </c>
      <c r="E14" s="93">
        <f t="shared" si="0"/>
        <v>62.5</v>
      </c>
      <c r="F14" s="98" t="s">
        <v>114</v>
      </c>
      <c r="G14" s="47" t="s">
        <v>43</v>
      </c>
      <c r="H14" s="70"/>
      <c r="I14" s="70" t="s">
        <v>2</v>
      </c>
      <c r="J14" s="70" t="s">
        <v>3</v>
      </c>
      <c r="K14" s="70" t="s">
        <v>61</v>
      </c>
      <c r="L14" s="70" t="s">
        <v>62</v>
      </c>
      <c r="M14" s="70"/>
      <c r="N14" s="70"/>
      <c r="O14" s="70"/>
      <c r="P14" s="70"/>
      <c r="Q14" s="70" t="s">
        <v>7</v>
      </c>
      <c r="R14" s="70" t="s">
        <v>8</v>
      </c>
      <c r="S14" s="76" t="s">
        <v>9</v>
      </c>
      <c r="T14" s="53" t="s">
        <v>10</v>
      </c>
      <c r="U14" s="70" t="s">
        <v>11</v>
      </c>
      <c r="V14" s="53" t="s">
        <v>12</v>
      </c>
      <c r="W14" s="70" t="s">
        <v>13</v>
      </c>
    </row>
    <row r="15" spans="1:23" ht="38.1" customHeight="1" thickBot="1" x14ac:dyDescent="0.3">
      <c r="A15" s="28"/>
      <c r="B15" s="577" t="s">
        <v>108</v>
      </c>
      <c r="C15" s="577"/>
      <c r="D15" s="89">
        <v>15</v>
      </c>
      <c r="E15" s="90">
        <f t="shared" si="0"/>
        <v>93.75</v>
      </c>
      <c r="F15" s="91" t="s">
        <v>102</v>
      </c>
      <c r="G15" s="47" t="s">
        <v>44</v>
      </c>
      <c r="H15" s="70" t="s">
        <v>1</v>
      </c>
      <c r="I15" s="70" t="s">
        <v>2</v>
      </c>
      <c r="J15" s="70" t="s">
        <v>3</v>
      </c>
      <c r="K15" s="70" t="s">
        <v>61</v>
      </c>
      <c r="L15" s="70" t="s">
        <v>62</v>
      </c>
      <c r="M15" s="70"/>
      <c r="N15" s="70" t="s">
        <v>4</v>
      </c>
      <c r="O15" s="70" t="s">
        <v>5</v>
      </c>
      <c r="P15" s="70" t="s">
        <v>6</v>
      </c>
      <c r="Q15" s="70" t="s">
        <v>7</v>
      </c>
      <c r="R15" s="70" t="s">
        <v>8</v>
      </c>
      <c r="S15" s="76" t="s">
        <v>9</v>
      </c>
      <c r="T15" s="70" t="s">
        <v>10</v>
      </c>
      <c r="U15" s="70" t="s">
        <v>11</v>
      </c>
      <c r="V15" s="70" t="s">
        <v>12</v>
      </c>
      <c r="W15" s="70" t="s">
        <v>13</v>
      </c>
    </row>
    <row r="16" spans="1:23" ht="4.1500000000000004" customHeight="1" thickTop="1" x14ac:dyDescent="0.25">
      <c r="A16" s="42"/>
      <c r="B16" s="42"/>
      <c r="C16" s="42"/>
      <c r="D16" s="42"/>
      <c r="E16" s="29"/>
      <c r="F16" s="30" t="s">
        <v>64</v>
      </c>
      <c r="G16" s="29"/>
      <c r="H16" s="592"/>
      <c r="I16" s="593"/>
      <c r="J16" s="593"/>
      <c r="K16" s="593"/>
      <c r="L16" s="593"/>
      <c r="M16" s="593"/>
      <c r="N16" s="593"/>
      <c r="O16" s="593"/>
      <c r="P16" s="593"/>
      <c r="Q16" s="40"/>
      <c r="R16" s="40"/>
      <c r="S16" s="41"/>
      <c r="T16" s="33"/>
      <c r="U16" s="40"/>
      <c r="V16" s="40"/>
      <c r="W16" s="40"/>
    </row>
    <row r="17" spans="1:24" customFormat="1" ht="16.899999999999999" customHeight="1" x14ac:dyDescent="0.25">
      <c r="A17" s="592" t="s">
        <v>100</v>
      </c>
      <c r="B17" s="593"/>
      <c r="C17" s="593"/>
      <c r="D17" s="593"/>
      <c r="E17" s="593"/>
      <c r="F17" s="593"/>
      <c r="G17" s="593"/>
      <c r="H17" s="593"/>
      <c r="I17" s="65"/>
    </row>
    <row r="18" spans="1:24" s="1" customFormat="1" ht="15" customHeight="1" x14ac:dyDescent="0.25">
      <c r="A18" s="597" t="s">
        <v>98</v>
      </c>
      <c r="B18" s="597"/>
      <c r="C18" s="597"/>
      <c r="D18" s="597"/>
      <c r="E18" s="597"/>
      <c r="F18" s="597"/>
      <c r="G18" s="597"/>
      <c r="H18" s="597"/>
      <c r="I18" s="38"/>
    </row>
    <row r="19" spans="1:24" s="1" customFormat="1" ht="2.4500000000000002" hidden="1" customHeight="1" x14ac:dyDescent="0.25">
      <c r="A19" s="17"/>
      <c r="B19" s="17"/>
      <c r="C19" s="17"/>
      <c r="D19" s="17"/>
      <c r="E19" s="17">
        <v>909953</v>
      </c>
      <c r="F19" s="17"/>
      <c r="G19" s="17"/>
      <c r="H19" s="17"/>
      <c r="I19" s="17"/>
    </row>
    <row r="20" spans="1:24" s="1" customFormat="1" ht="14.45" customHeight="1" x14ac:dyDescent="0.25">
      <c r="A20" s="597" t="s">
        <v>99</v>
      </c>
      <c r="B20" s="597"/>
      <c r="C20" s="597"/>
      <c r="D20" s="597"/>
      <c r="E20" s="597"/>
      <c r="F20" s="597"/>
      <c r="G20" s="597"/>
      <c r="H20" s="17"/>
      <c r="I20" s="17"/>
    </row>
    <row r="21" spans="1:24" ht="3.6" customHeight="1" x14ac:dyDescent="0.25">
      <c r="A21" s="17"/>
      <c r="B21" s="17"/>
      <c r="C21" s="17"/>
      <c r="D21" s="17"/>
      <c r="E21" s="17"/>
      <c r="F21" s="17"/>
      <c r="G21" s="17"/>
      <c r="H21" s="17"/>
      <c r="I21" s="17"/>
      <c r="J21" s="34"/>
      <c r="K21" s="33"/>
      <c r="L21" s="33"/>
      <c r="M21" s="33"/>
      <c r="N21" s="33"/>
      <c r="O21" s="33"/>
      <c r="P21" s="35"/>
      <c r="Q21" s="33"/>
      <c r="R21" s="33"/>
      <c r="S21" s="36"/>
      <c r="T21" s="33"/>
      <c r="U21" s="33"/>
      <c r="V21" s="33"/>
      <c r="W21" s="33"/>
    </row>
    <row r="22" spans="1:24" ht="25.9" customHeight="1" x14ac:dyDescent="0.25">
      <c r="A22" s="565" t="s">
        <v>78</v>
      </c>
      <c r="B22" s="565"/>
      <c r="C22" s="565"/>
      <c r="D22" s="595">
        <v>29</v>
      </c>
      <c r="E22" s="595"/>
      <c r="F22" s="595"/>
      <c r="G22" s="13"/>
      <c r="H22" s="33"/>
      <c r="I22" s="33"/>
      <c r="J22" s="34"/>
      <c r="K22" s="33"/>
      <c r="L22" s="33"/>
      <c r="M22" s="33"/>
      <c r="N22" s="33"/>
      <c r="O22" s="33"/>
      <c r="P22" s="35"/>
      <c r="Q22" s="33"/>
      <c r="R22" s="33"/>
      <c r="S22" s="33"/>
      <c r="T22" s="33"/>
      <c r="U22" s="33"/>
      <c r="V22" s="33"/>
      <c r="W22" s="33"/>
    </row>
    <row r="23" spans="1:24" ht="28.5" customHeight="1" x14ac:dyDescent="0.25">
      <c r="A23" s="563" t="s">
        <v>81</v>
      </c>
      <c r="B23" s="584"/>
      <c r="C23" s="584"/>
      <c r="D23" s="584"/>
      <c r="E23" s="584"/>
      <c r="F23" s="584"/>
      <c r="G23" s="31"/>
      <c r="H23" s="45"/>
      <c r="I23" s="45"/>
      <c r="J23" s="46"/>
      <c r="K23" s="46"/>
      <c r="L23" s="45"/>
      <c r="M23" s="46"/>
      <c r="N23" s="45"/>
      <c r="O23" s="46"/>
      <c r="P23" s="45"/>
      <c r="Q23" s="46"/>
      <c r="R23" s="45"/>
      <c r="S23" s="46"/>
      <c r="T23" s="45"/>
      <c r="U23" s="46"/>
      <c r="V23" s="45"/>
      <c r="W23" s="46"/>
    </row>
    <row r="24" spans="1:24" ht="21" customHeight="1" thickBot="1" x14ac:dyDescent="0.3">
      <c r="A24" s="599" t="s">
        <v>96</v>
      </c>
      <c r="B24" s="600"/>
      <c r="C24" s="13"/>
      <c r="D24" s="13"/>
      <c r="E24" s="13"/>
      <c r="G24" s="598" t="s">
        <v>26</v>
      </c>
      <c r="H24" s="43">
        <v>1</v>
      </c>
      <c r="I24" s="43">
        <v>2</v>
      </c>
      <c r="J24" s="44">
        <v>3</v>
      </c>
      <c r="K24" s="44">
        <v>4</v>
      </c>
      <c r="L24" s="43">
        <v>5</v>
      </c>
      <c r="M24" s="44">
        <v>6</v>
      </c>
      <c r="N24" s="43">
        <v>7</v>
      </c>
      <c r="O24" s="44">
        <v>8</v>
      </c>
      <c r="P24" s="43">
        <v>9</v>
      </c>
      <c r="Q24" s="44">
        <v>10</v>
      </c>
      <c r="R24" s="43">
        <v>11</v>
      </c>
      <c r="S24" s="44">
        <v>12</v>
      </c>
      <c r="T24" s="43">
        <v>13</v>
      </c>
      <c r="U24" s="44">
        <v>14</v>
      </c>
      <c r="V24" s="43">
        <v>15</v>
      </c>
      <c r="W24" s="44">
        <v>16</v>
      </c>
      <c r="X24" s="13"/>
    </row>
    <row r="25" spans="1:24" ht="44.25" customHeight="1" thickTop="1" x14ac:dyDescent="0.25">
      <c r="A25" s="21"/>
      <c r="B25" s="587" t="s">
        <v>29</v>
      </c>
      <c r="C25" s="588"/>
      <c r="D25" s="22" t="s">
        <v>17</v>
      </c>
      <c r="E25" s="25" t="s">
        <v>19</v>
      </c>
      <c r="F25" s="22" t="s">
        <v>55</v>
      </c>
      <c r="G25" s="598"/>
      <c r="H25" s="48" t="s">
        <v>1</v>
      </c>
      <c r="I25" s="48" t="s">
        <v>2</v>
      </c>
      <c r="J25" s="49" t="s">
        <v>3</v>
      </c>
      <c r="K25" s="48" t="s">
        <v>61</v>
      </c>
      <c r="L25" s="48" t="s">
        <v>62</v>
      </c>
      <c r="M25" s="48" t="s">
        <v>63</v>
      </c>
      <c r="N25" s="48" t="s">
        <v>4</v>
      </c>
      <c r="O25" s="48" t="s">
        <v>5</v>
      </c>
      <c r="P25" s="48" t="s">
        <v>6</v>
      </c>
      <c r="Q25" s="48" t="s">
        <v>7</v>
      </c>
      <c r="R25" s="48" t="s">
        <v>8</v>
      </c>
      <c r="S25" s="48" t="s">
        <v>9</v>
      </c>
      <c r="T25" s="48" t="s">
        <v>10</v>
      </c>
      <c r="U25" s="48" t="s">
        <v>11</v>
      </c>
      <c r="V25" s="48" t="s">
        <v>12</v>
      </c>
      <c r="W25" s="48" t="s">
        <v>13</v>
      </c>
      <c r="X25" s="13"/>
    </row>
    <row r="26" spans="1:24" ht="45" customHeight="1" x14ac:dyDescent="0.25">
      <c r="A26" s="28"/>
      <c r="B26" s="577" t="s">
        <v>109</v>
      </c>
      <c r="C26" s="577"/>
      <c r="D26" s="92">
        <v>15</v>
      </c>
      <c r="E26" s="102">
        <f>D26/16*100</f>
        <v>93.75</v>
      </c>
      <c r="F26" s="103" t="s">
        <v>79</v>
      </c>
      <c r="G26" s="47" t="s">
        <v>45</v>
      </c>
      <c r="H26" s="53" t="s">
        <v>1</v>
      </c>
      <c r="I26" s="53" t="s">
        <v>2</v>
      </c>
      <c r="J26" s="79" t="s">
        <v>3</v>
      </c>
      <c r="K26" s="53"/>
      <c r="L26" s="53"/>
      <c r="M26" s="53" t="s">
        <v>63</v>
      </c>
      <c r="N26" s="53" t="s">
        <v>4</v>
      </c>
      <c r="O26" s="53" t="s">
        <v>5</v>
      </c>
      <c r="P26" s="53" t="s">
        <v>6</v>
      </c>
      <c r="Q26" s="53" t="s">
        <v>7</v>
      </c>
      <c r="R26" s="53" t="s">
        <v>8</v>
      </c>
      <c r="S26" s="77" t="s">
        <v>9</v>
      </c>
      <c r="T26" s="53" t="s">
        <v>10</v>
      </c>
      <c r="U26" s="71"/>
      <c r="V26" s="70" t="s">
        <v>12</v>
      </c>
      <c r="W26" s="53" t="s">
        <v>13</v>
      </c>
    </row>
    <row r="27" spans="1:24" ht="45" customHeight="1" x14ac:dyDescent="0.25">
      <c r="A27" s="28"/>
      <c r="B27" s="577" t="s">
        <v>91</v>
      </c>
      <c r="C27" s="577"/>
      <c r="D27" s="104">
        <v>12</v>
      </c>
      <c r="E27" s="93">
        <f t="shared" ref="E27:E31" si="1">D27/16*100</f>
        <v>75</v>
      </c>
      <c r="F27" s="80" t="s">
        <v>110</v>
      </c>
      <c r="G27" s="47" t="s">
        <v>46</v>
      </c>
      <c r="H27" s="53" t="s">
        <v>1</v>
      </c>
      <c r="I27" s="53" t="s">
        <v>2</v>
      </c>
      <c r="J27" s="79" t="s">
        <v>3</v>
      </c>
      <c r="K27" s="53" t="s">
        <v>61</v>
      </c>
      <c r="L27" s="53"/>
      <c r="M27" s="53" t="s">
        <v>63</v>
      </c>
      <c r="N27" s="53" t="s">
        <v>4</v>
      </c>
      <c r="O27" s="53"/>
      <c r="P27" s="53"/>
      <c r="Q27" s="53" t="s">
        <v>7</v>
      </c>
      <c r="R27" s="53" t="s">
        <v>8</v>
      </c>
      <c r="S27" s="77" t="s">
        <v>9</v>
      </c>
      <c r="T27" s="53" t="s">
        <v>10</v>
      </c>
      <c r="U27" s="53" t="s">
        <v>11</v>
      </c>
      <c r="V27" s="71"/>
      <c r="W27" s="53" t="s">
        <v>13</v>
      </c>
    </row>
    <row r="28" spans="1:24" ht="45" customHeight="1" x14ac:dyDescent="0.25">
      <c r="A28" s="28"/>
      <c r="B28" s="577" t="s">
        <v>92</v>
      </c>
      <c r="C28" s="577"/>
      <c r="D28" s="78">
        <v>16</v>
      </c>
      <c r="E28" s="93">
        <f t="shared" si="1"/>
        <v>100</v>
      </c>
      <c r="F28" s="80" t="s">
        <v>65</v>
      </c>
      <c r="G28" s="47" t="s">
        <v>47</v>
      </c>
      <c r="H28" s="53" t="s">
        <v>1</v>
      </c>
      <c r="I28" s="53" t="s">
        <v>2</v>
      </c>
      <c r="J28" s="79" t="s">
        <v>3</v>
      </c>
      <c r="K28" s="53" t="s">
        <v>61</v>
      </c>
      <c r="L28" s="53" t="s">
        <v>62</v>
      </c>
      <c r="M28" s="53" t="s">
        <v>63</v>
      </c>
      <c r="N28" s="53" t="s">
        <v>4</v>
      </c>
      <c r="O28" s="53" t="s">
        <v>5</v>
      </c>
      <c r="P28" s="53" t="s">
        <v>6</v>
      </c>
      <c r="Q28" s="53" t="s">
        <v>7</v>
      </c>
      <c r="R28" s="53" t="s">
        <v>8</v>
      </c>
      <c r="S28" s="77" t="s">
        <v>9</v>
      </c>
      <c r="T28" s="53" t="s">
        <v>10</v>
      </c>
      <c r="U28" s="53" t="s">
        <v>11</v>
      </c>
      <c r="V28" s="53" t="s">
        <v>12</v>
      </c>
      <c r="W28" s="53" t="s">
        <v>13</v>
      </c>
    </row>
    <row r="29" spans="1:24" ht="45" customHeight="1" x14ac:dyDescent="0.25">
      <c r="A29" s="28"/>
      <c r="B29" s="577" t="s">
        <v>93</v>
      </c>
      <c r="C29" s="577"/>
      <c r="D29" s="78">
        <v>11</v>
      </c>
      <c r="E29" s="93">
        <f t="shared" si="1"/>
        <v>68.75</v>
      </c>
      <c r="F29" s="80" t="s">
        <v>111</v>
      </c>
      <c r="G29" s="47" t="s">
        <v>48</v>
      </c>
      <c r="H29" s="70" t="s">
        <v>1</v>
      </c>
      <c r="I29" s="53" t="s">
        <v>2</v>
      </c>
      <c r="J29" s="79" t="s">
        <v>3</v>
      </c>
      <c r="K29" s="53" t="s">
        <v>61</v>
      </c>
      <c r="L29" s="53"/>
      <c r="M29" s="53" t="s">
        <v>63</v>
      </c>
      <c r="N29" s="53" t="s">
        <v>4</v>
      </c>
      <c r="O29" s="53" t="s">
        <v>5</v>
      </c>
      <c r="P29" s="53"/>
      <c r="Q29" s="53" t="s">
        <v>7</v>
      </c>
      <c r="R29" s="53"/>
      <c r="S29" s="71"/>
      <c r="T29" s="71"/>
      <c r="U29" s="53" t="s">
        <v>11</v>
      </c>
      <c r="V29" s="53" t="s">
        <v>12</v>
      </c>
      <c r="W29" s="71"/>
    </row>
    <row r="30" spans="1:24" ht="45" customHeight="1" x14ac:dyDescent="0.25">
      <c r="A30" s="28"/>
      <c r="B30" s="577" t="s">
        <v>94</v>
      </c>
      <c r="C30" s="577"/>
      <c r="D30" s="78">
        <v>14</v>
      </c>
      <c r="E30" s="93">
        <f t="shared" si="1"/>
        <v>87.5</v>
      </c>
      <c r="F30" s="80" t="s">
        <v>103</v>
      </c>
      <c r="G30" s="47" t="s">
        <v>49</v>
      </c>
      <c r="H30" s="53"/>
      <c r="I30" s="53" t="s">
        <v>2</v>
      </c>
      <c r="J30" s="79" t="s">
        <v>3</v>
      </c>
      <c r="K30" s="53" t="s">
        <v>61</v>
      </c>
      <c r="L30" s="53" t="s">
        <v>62</v>
      </c>
      <c r="M30" s="53" t="s">
        <v>63</v>
      </c>
      <c r="N30" s="53" t="s">
        <v>4</v>
      </c>
      <c r="O30" s="53" t="s">
        <v>5</v>
      </c>
      <c r="P30" s="53" t="s">
        <v>6</v>
      </c>
      <c r="Q30" s="53" t="s">
        <v>7</v>
      </c>
      <c r="R30" s="53" t="s">
        <v>8</v>
      </c>
      <c r="S30" s="77" t="s">
        <v>9</v>
      </c>
      <c r="T30" s="53" t="s">
        <v>10</v>
      </c>
      <c r="U30" s="53" t="s">
        <v>11</v>
      </c>
      <c r="V30" s="53" t="s">
        <v>12</v>
      </c>
      <c r="W30" s="71"/>
    </row>
    <row r="31" spans="1:24" ht="45" customHeight="1" thickBot="1" x14ac:dyDescent="0.3">
      <c r="A31" s="28"/>
      <c r="B31" s="577" t="s">
        <v>24</v>
      </c>
      <c r="C31" s="577"/>
      <c r="D31" s="78">
        <v>4</v>
      </c>
      <c r="E31" s="93">
        <f t="shared" si="1"/>
        <v>25</v>
      </c>
      <c r="F31" s="80" t="s">
        <v>112</v>
      </c>
      <c r="G31" s="47">
        <v>18</v>
      </c>
      <c r="H31" s="72"/>
      <c r="I31" s="53" t="s">
        <v>2</v>
      </c>
      <c r="J31" s="79" t="s">
        <v>3</v>
      </c>
      <c r="K31" s="48"/>
      <c r="L31" s="53"/>
      <c r="M31" s="48"/>
      <c r="N31" s="53" t="s">
        <v>4</v>
      </c>
      <c r="O31" s="53"/>
      <c r="P31" s="53"/>
      <c r="Q31" s="53" t="s">
        <v>7</v>
      </c>
      <c r="R31" s="53"/>
      <c r="S31" s="71"/>
      <c r="T31" s="71"/>
      <c r="U31" s="53" t="s">
        <v>11</v>
      </c>
      <c r="V31" s="71"/>
      <c r="W31" s="53"/>
    </row>
    <row r="32" spans="1:24" ht="46.15" customHeight="1" thickTop="1" x14ac:dyDescent="0.25">
      <c r="A32" s="596" t="s">
        <v>67</v>
      </c>
      <c r="B32" s="596"/>
      <c r="C32" s="596"/>
      <c r="D32" s="596"/>
      <c r="E32" s="596"/>
      <c r="F32" s="596"/>
      <c r="H32" s="50"/>
      <c r="I32" s="50"/>
      <c r="J32" s="50"/>
      <c r="K32" s="64"/>
      <c r="L32" s="64"/>
      <c r="M32" s="64"/>
      <c r="N32" s="64"/>
      <c r="O32" s="64"/>
      <c r="P32" s="64"/>
      <c r="Q32" s="64"/>
      <c r="R32" s="50"/>
      <c r="S32" s="50"/>
      <c r="T32" s="50"/>
      <c r="U32" s="50"/>
      <c r="V32" s="50"/>
      <c r="W32" s="50"/>
    </row>
    <row r="33" spans="1:20" customFormat="1" ht="16.899999999999999" customHeight="1" x14ac:dyDescent="0.25">
      <c r="A33" s="592" t="s">
        <v>100</v>
      </c>
      <c r="B33" s="593"/>
      <c r="C33" s="593"/>
      <c r="D33" s="593"/>
      <c r="E33" s="593"/>
      <c r="F33" s="593"/>
      <c r="G33" s="593"/>
      <c r="H33" s="593"/>
      <c r="I33" s="65"/>
    </row>
    <row r="34" spans="1:20" s="1" customFormat="1" ht="15" customHeight="1" x14ac:dyDescent="0.25">
      <c r="A34" s="597" t="s">
        <v>98</v>
      </c>
      <c r="B34" s="597"/>
      <c r="C34" s="597"/>
      <c r="D34" s="597"/>
      <c r="E34" s="597"/>
      <c r="F34" s="597"/>
      <c r="G34" s="597"/>
      <c r="H34" s="597"/>
      <c r="I34" s="38"/>
    </row>
    <row r="35" spans="1:20" s="1" customFormat="1" ht="2.4500000000000002" hidden="1" customHeight="1" x14ac:dyDescent="0.25">
      <c r="A35" s="17"/>
      <c r="B35" s="17"/>
      <c r="C35" s="17"/>
      <c r="D35" s="17"/>
      <c r="E35" s="17"/>
      <c r="F35" s="17"/>
      <c r="G35" s="17"/>
      <c r="H35" s="17"/>
      <c r="I35" s="17"/>
    </row>
    <row r="36" spans="1:20" s="1" customFormat="1" ht="15" customHeight="1" x14ac:dyDescent="0.25">
      <c r="A36" s="597" t="s">
        <v>99</v>
      </c>
      <c r="B36" s="597"/>
      <c r="C36" s="597"/>
      <c r="D36" s="597"/>
      <c r="E36" s="597"/>
      <c r="F36" s="597"/>
      <c r="G36" s="597"/>
      <c r="H36" s="17"/>
      <c r="I36" s="17"/>
    </row>
    <row r="37" spans="1:20" ht="19.149999999999999" customHeight="1" x14ac:dyDescent="0.25">
      <c r="A37" s="39"/>
      <c r="B37" s="17"/>
      <c r="C37" s="17"/>
      <c r="D37" s="39"/>
      <c r="E37" s="39"/>
      <c r="F37" s="39"/>
      <c r="G37" s="39"/>
      <c r="H37" s="39"/>
      <c r="I37" s="39"/>
      <c r="S37" s="37"/>
    </row>
    <row r="38" spans="1:20" ht="57" customHeight="1" x14ac:dyDescent="0.2">
      <c r="B38" s="3"/>
      <c r="C38" s="3"/>
      <c r="D38" s="4"/>
      <c r="E38" s="4"/>
      <c r="F38" s="14"/>
      <c r="J38" s="51"/>
      <c r="K38" s="51"/>
      <c r="L38" s="51"/>
      <c r="M38" s="51"/>
      <c r="N38" s="51"/>
      <c r="O38" s="51"/>
      <c r="P38" s="51"/>
      <c r="Q38" s="51"/>
      <c r="R38" s="51"/>
      <c r="S38" s="51"/>
      <c r="T38" s="51"/>
    </row>
    <row r="39" spans="1:20" ht="23.45" customHeight="1" thickBot="1" x14ac:dyDescent="0.3">
      <c r="A39" s="565" t="s">
        <v>78</v>
      </c>
      <c r="B39" s="565"/>
      <c r="C39" s="565"/>
      <c r="D39" s="595">
        <v>30</v>
      </c>
      <c r="E39" s="595"/>
      <c r="F39" s="595"/>
    </row>
    <row r="40" spans="1:20" ht="16.5" thickTop="1" x14ac:dyDescent="0.25">
      <c r="A40" s="594"/>
      <c r="B40" s="594"/>
      <c r="C40" s="594"/>
      <c r="D40" s="594"/>
      <c r="E40" s="594"/>
    </row>
    <row r="41" spans="1:20" x14ac:dyDescent="0.25">
      <c r="D41" s="51"/>
      <c r="E41" s="51"/>
      <c r="F41" s="51"/>
      <c r="G41" s="51"/>
      <c r="H41" s="51"/>
      <c r="I41" s="51"/>
    </row>
    <row r="42" spans="1:20" x14ac:dyDescent="0.25">
      <c r="B42" s="590"/>
      <c r="C42" s="590"/>
      <c r="D42" s="590"/>
      <c r="E42" s="590"/>
      <c r="F42" s="590"/>
      <c r="G42" s="590"/>
      <c r="H42" s="590"/>
      <c r="I42" s="590"/>
      <c r="J42" s="590"/>
      <c r="K42" s="590"/>
      <c r="L42" s="590"/>
      <c r="M42" s="590"/>
      <c r="N42" s="590"/>
      <c r="O42" s="590"/>
      <c r="P42" s="590"/>
      <c r="Q42" s="590"/>
    </row>
    <row r="43" spans="1:20" x14ac:dyDescent="0.25">
      <c r="B43" s="589"/>
      <c r="C43" s="589"/>
      <c r="D43" s="589"/>
      <c r="E43" s="589"/>
      <c r="F43" s="589"/>
      <c r="G43" s="589"/>
      <c r="H43" s="589"/>
      <c r="I43" s="589"/>
      <c r="J43" s="589"/>
      <c r="K43" s="589"/>
      <c r="L43" s="589"/>
      <c r="M43" s="589"/>
      <c r="N43" s="589"/>
      <c r="O43" s="589"/>
      <c r="P43" s="589"/>
      <c r="Q43" s="589"/>
    </row>
    <row r="44" spans="1:20" x14ac:dyDescent="0.25">
      <c r="B44" s="589"/>
      <c r="C44" s="589"/>
      <c r="D44" s="589"/>
      <c r="E44" s="589"/>
      <c r="F44" s="589"/>
      <c r="G44" s="589"/>
      <c r="H44" s="589"/>
      <c r="I44" s="589"/>
      <c r="J44" s="589"/>
      <c r="K44" s="589"/>
      <c r="L44" s="589"/>
      <c r="M44" s="589"/>
      <c r="N44" s="589"/>
      <c r="O44" s="589"/>
      <c r="P44" s="589"/>
      <c r="Q44" s="589"/>
    </row>
    <row r="45" spans="1:20" x14ac:dyDescent="0.25">
      <c r="B45" s="589"/>
      <c r="C45" s="589"/>
      <c r="D45" s="589"/>
      <c r="E45" s="589"/>
      <c r="F45" s="589"/>
      <c r="G45" s="589"/>
      <c r="H45" s="589"/>
      <c r="I45" s="589"/>
      <c r="J45" s="589"/>
      <c r="K45" s="589"/>
      <c r="L45" s="589"/>
      <c r="M45" s="589"/>
      <c r="N45" s="589"/>
      <c r="O45" s="589"/>
      <c r="P45" s="58"/>
      <c r="Q45" s="58"/>
    </row>
    <row r="46" spans="1:20" x14ac:dyDescent="0.25">
      <c r="B46" s="591"/>
      <c r="C46" s="591"/>
      <c r="D46" s="591"/>
      <c r="E46" s="591"/>
      <c r="F46" s="591"/>
      <c r="G46" s="591"/>
      <c r="H46" s="591"/>
      <c r="I46" s="591"/>
      <c r="J46" s="591"/>
      <c r="K46" s="591"/>
      <c r="L46" s="591"/>
      <c r="M46" s="591"/>
      <c r="N46" s="591"/>
      <c r="O46" s="591"/>
      <c r="P46" s="591"/>
      <c r="Q46" s="591"/>
    </row>
    <row r="47" spans="1:20" x14ac:dyDescent="0.25">
      <c r="B47" s="591"/>
      <c r="C47" s="591"/>
      <c r="D47" s="591"/>
      <c r="E47" s="591"/>
      <c r="F47" s="591"/>
      <c r="G47" s="591"/>
      <c r="H47" s="591"/>
      <c r="I47" s="591"/>
      <c r="J47" s="591"/>
      <c r="K47" s="591"/>
      <c r="L47" s="591"/>
      <c r="M47" s="591"/>
      <c r="N47" s="591"/>
      <c r="O47" s="591"/>
      <c r="P47" s="591"/>
      <c r="Q47" s="591"/>
    </row>
    <row r="48" spans="1:20" x14ac:dyDescent="0.25">
      <c r="B48" s="589"/>
      <c r="C48" s="589"/>
      <c r="D48" s="589"/>
      <c r="E48" s="589"/>
      <c r="F48" s="589"/>
      <c r="G48" s="589"/>
      <c r="H48" s="589"/>
      <c r="I48" s="589"/>
      <c r="J48" s="589"/>
      <c r="K48" s="589"/>
      <c r="L48" s="589"/>
      <c r="M48" s="589"/>
      <c r="N48" s="589"/>
      <c r="O48" s="589"/>
      <c r="P48" s="589"/>
      <c r="Q48" s="589"/>
    </row>
    <row r="49" spans="2:17" ht="15.6" customHeight="1" x14ac:dyDescent="0.25">
      <c r="B49" s="59"/>
      <c r="C49" s="59"/>
      <c r="D49" s="59"/>
      <c r="E49" s="59"/>
      <c r="F49" s="59"/>
      <c r="G49" s="59"/>
      <c r="H49" s="59"/>
      <c r="I49" s="59"/>
      <c r="J49" s="59"/>
      <c r="K49" s="59"/>
      <c r="L49" s="59"/>
      <c r="M49" s="59"/>
      <c r="N49" s="59"/>
      <c r="O49" s="59"/>
      <c r="P49" s="59"/>
      <c r="Q49" s="59"/>
    </row>
    <row r="50" spans="2:17" ht="15.6" customHeight="1" x14ac:dyDescent="0.25">
      <c r="B50" s="59"/>
      <c r="C50" s="59"/>
      <c r="D50" s="59"/>
      <c r="E50" s="59"/>
      <c r="F50" s="59"/>
      <c r="G50" s="59"/>
      <c r="H50" s="59"/>
      <c r="I50" s="59"/>
      <c r="J50" s="59"/>
      <c r="K50" s="59"/>
      <c r="L50" s="59"/>
      <c r="M50" s="59"/>
      <c r="N50" s="59"/>
      <c r="O50" s="59"/>
      <c r="P50" s="59"/>
      <c r="Q50" s="59"/>
    </row>
    <row r="51" spans="2:17" ht="15.6" customHeight="1" x14ac:dyDescent="0.25">
      <c r="B51" s="59"/>
      <c r="C51" s="59"/>
      <c r="D51" s="59"/>
      <c r="E51" s="59"/>
      <c r="F51" s="59"/>
      <c r="G51" s="59"/>
      <c r="H51" s="59"/>
      <c r="I51" s="59"/>
      <c r="J51" s="59"/>
      <c r="K51" s="59"/>
      <c r="L51" s="59"/>
      <c r="M51" s="59"/>
      <c r="N51" s="59"/>
      <c r="O51" s="59"/>
      <c r="P51" s="59"/>
      <c r="Q51" s="59"/>
    </row>
    <row r="52" spans="2:17" x14ac:dyDescent="0.25">
      <c r="B52" s="59"/>
      <c r="C52" s="59"/>
      <c r="D52" s="59"/>
      <c r="E52" s="59"/>
      <c r="F52" s="59"/>
      <c r="G52" s="59"/>
      <c r="H52" s="59"/>
      <c r="I52" s="59"/>
      <c r="J52" s="59"/>
      <c r="K52" s="59"/>
      <c r="L52" s="59"/>
      <c r="M52" s="59"/>
      <c r="N52" s="59"/>
      <c r="O52" s="59"/>
      <c r="P52" s="59"/>
      <c r="Q52" s="59"/>
    </row>
    <row r="53" spans="2:17" ht="15.6" customHeight="1" x14ac:dyDescent="0.25">
      <c r="B53" s="59"/>
      <c r="C53" s="59"/>
      <c r="D53" s="59"/>
      <c r="E53" s="59"/>
      <c r="F53" s="59"/>
      <c r="G53" s="59"/>
      <c r="H53" s="59"/>
      <c r="I53" s="59"/>
      <c r="J53" s="59"/>
      <c r="K53" s="59"/>
      <c r="L53" s="59"/>
      <c r="M53" s="59"/>
      <c r="N53" s="59"/>
      <c r="O53" s="59"/>
      <c r="P53" s="59"/>
      <c r="Q53" s="59"/>
    </row>
    <row r="54" spans="2:17" ht="15.6" customHeight="1" x14ac:dyDescent="0.25">
      <c r="B54" s="59"/>
      <c r="C54" s="59"/>
      <c r="D54" s="59"/>
      <c r="E54" s="59"/>
      <c r="F54" s="59"/>
      <c r="G54" s="59"/>
      <c r="H54" s="59"/>
      <c r="I54" s="59"/>
      <c r="J54" s="59"/>
      <c r="K54" s="59"/>
      <c r="L54" s="59"/>
      <c r="M54" s="59"/>
      <c r="N54" s="59"/>
      <c r="O54" s="59"/>
      <c r="P54" s="59"/>
      <c r="Q54" s="59"/>
    </row>
    <row r="55" spans="2:17" ht="15.6" customHeight="1" x14ac:dyDescent="0.25">
      <c r="B55" s="60"/>
      <c r="C55" s="60"/>
      <c r="D55" s="60"/>
      <c r="E55" s="60"/>
      <c r="F55" s="60"/>
      <c r="G55" s="60"/>
      <c r="H55" s="60"/>
      <c r="I55" s="60"/>
      <c r="J55" s="60"/>
      <c r="K55" s="60"/>
      <c r="L55" s="60"/>
      <c r="M55" s="60"/>
      <c r="N55" s="60"/>
      <c r="O55" s="60"/>
      <c r="P55" s="60"/>
      <c r="Q55" s="60"/>
    </row>
    <row r="56" spans="2:17" ht="15.6" customHeight="1" x14ac:dyDescent="0.25">
      <c r="B56" s="59"/>
      <c r="C56" s="59"/>
      <c r="D56" s="59"/>
      <c r="E56" s="59"/>
      <c r="F56" s="59"/>
      <c r="G56" s="59"/>
      <c r="H56" s="59"/>
      <c r="I56" s="59"/>
      <c r="J56" s="59"/>
      <c r="K56" s="59"/>
      <c r="L56" s="59"/>
      <c r="M56" s="59"/>
      <c r="N56" s="59"/>
      <c r="O56" s="59"/>
      <c r="P56" s="59"/>
      <c r="Q56" s="59"/>
    </row>
    <row r="57" spans="2:17" ht="15.6" customHeight="1" x14ac:dyDescent="0.25">
      <c r="B57" s="59"/>
      <c r="C57" s="59"/>
      <c r="D57" s="59"/>
      <c r="E57" s="59"/>
      <c r="F57" s="59"/>
      <c r="G57" s="59"/>
      <c r="H57" s="59"/>
      <c r="I57" s="59"/>
      <c r="J57" s="59"/>
      <c r="K57" s="59"/>
      <c r="L57" s="59"/>
      <c r="M57" s="59"/>
      <c r="N57" s="59"/>
      <c r="O57" s="59"/>
      <c r="P57" s="59"/>
      <c r="Q57" s="59"/>
    </row>
    <row r="58" spans="2:17" ht="15.6" customHeight="1" x14ac:dyDescent="0.25">
      <c r="B58" s="61"/>
      <c r="C58" s="61"/>
      <c r="D58" s="61"/>
      <c r="E58" s="61"/>
      <c r="F58" s="61"/>
      <c r="G58" s="61"/>
      <c r="H58" s="61"/>
      <c r="I58" s="61"/>
      <c r="J58" s="61"/>
      <c r="K58" s="61"/>
      <c r="L58" s="61"/>
      <c r="M58" s="61"/>
      <c r="N58" s="61"/>
      <c r="O58" s="61"/>
      <c r="P58" s="61"/>
      <c r="Q58" s="61"/>
    </row>
  </sheetData>
  <mergeCells count="47">
    <mergeCell ref="A20:G20"/>
    <mergeCell ref="A33:H33"/>
    <mergeCell ref="A34:H34"/>
    <mergeCell ref="B27:C27"/>
    <mergeCell ref="G24:G25"/>
    <mergeCell ref="A23:F23"/>
    <mergeCell ref="B25:C25"/>
    <mergeCell ref="A24:B24"/>
    <mergeCell ref="D22:F22"/>
    <mergeCell ref="H16:P16"/>
    <mergeCell ref="B14:C14"/>
    <mergeCell ref="B15:C15"/>
    <mergeCell ref="A22:C22"/>
    <mergeCell ref="A40:E40"/>
    <mergeCell ref="B28:C28"/>
    <mergeCell ref="B29:C29"/>
    <mergeCell ref="B30:C30"/>
    <mergeCell ref="B31:C31"/>
    <mergeCell ref="D39:F39"/>
    <mergeCell ref="A39:C39"/>
    <mergeCell ref="A32:F32"/>
    <mergeCell ref="B26:C26"/>
    <mergeCell ref="A36:G36"/>
    <mergeCell ref="A17:H17"/>
    <mergeCell ref="A18:H18"/>
    <mergeCell ref="B48:Q48"/>
    <mergeCell ref="B42:Q42"/>
    <mergeCell ref="B43:Q43"/>
    <mergeCell ref="B44:Q44"/>
    <mergeCell ref="B45:O45"/>
    <mergeCell ref="B46:Q46"/>
    <mergeCell ref="B47:Q47"/>
    <mergeCell ref="H1:J1"/>
    <mergeCell ref="K1:W1"/>
    <mergeCell ref="A1:F1"/>
    <mergeCell ref="A2:B2"/>
    <mergeCell ref="B3:C3"/>
    <mergeCell ref="B4:C4"/>
    <mergeCell ref="B5:C5"/>
    <mergeCell ref="B6:C6"/>
    <mergeCell ref="B12:C12"/>
    <mergeCell ref="B13:C13"/>
    <mergeCell ref="B7:C7"/>
    <mergeCell ref="B9:C9"/>
    <mergeCell ref="B10:C10"/>
    <mergeCell ref="B11:C11"/>
    <mergeCell ref="B8:C8"/>
  </mergeCells>
  <printOptions horizontalCentered="1"/>
  <pageMargins left="0.70866141732283472" right="0.70866141732283472" top="0.51181102362204722" bottom="0.23622047244094491" header="0.31496062992125984" footer="0.31496062992125984"/>
  <pageSetup paperSize="9" scale="9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Y23"/>
  <sheetViews>
    <sheetView rightToLeft="1" view="pageBreakPreview" zoomScale="80" zoomScaleNormal="80" zoomScaleSheetLayoutView="80" zoomScalePageLayoutView="80" workbookViewId="0">
      <selection activeCell="H10" sqref="H10"/>
    </sheetView>
  </sheetViews>
  <sheetFormatPr defaultColWidth="9" defaultRowHeight="14.25" x14ac:dyDescent="0.25"/>
  <cols>
    <col min="1" max="1" width="11.7109375" style="8" customWidth="1"/>
    <col min="2" max="2" width="10" style="8" customWidth="1"/>
    <col min="3" max="3" width="8.7109375" style="8" customWidth="1"/>
    <col min="4" max="4" width="9.28515625" style="8" customWidth="1"/>
    <col min="5" max="5" width="8.7109375" style="8" customWidth="1"/>
    <col min="6" max="6" width="11.28515625" style="8" customWidth="1"/>
    <col min="7" max="7" width="13" style="8" customWidth="1"/>
    <col min="8" max="8" width="11.7109375" style="8" customWidth="1"/>
    <col min="9" max="9" width="13.28515625" style="8" customWidth="1"/>
    <col min="10" max="10" width="15.5703125" style="8" customWidth="1"/>
    <col min="11" max="11" width="18.85546875" style="8" customWidth="1"/>
    <col min="12" max="16384" width="9" style="8"/>
  </cols>
  <sheetData>
    <row r="1" spans="1:25" ht="33.6" customHeight="1" x14ac:dyDescent="0.25">
      <c r="A1" s="601" t="s">
        <v>167</v>
      </c>
      <c r="B1" s="601"/>
      <c r="C1" s="601"/>
      <c r="D1" s="601"/>
      <c r="E1" s="601"/>
      <c r="F1" s="601"/>
      <c r="G1" s="601"/>
      <c r="H1" s="601"/>
      <c r="I1" s="601"/>
      <c r="J1" s="601"/>
      <c r="K1" s="601"/>
    </row>
    <row r="2" spans="1:25" ht="37.9" customHeight="1" x14ac:dyDescent="0.25">
      <c r="A2" s="539" t="s">
        <v>295</v>
      </c>
      <c r="B2" s="539"/>
      <c r="C2" s="539"/>
      <c r="D2" s="539"/>
      <c r="E2" s="539"/>
      <c r="F2" s="539"/>
      <c r="G2" s="539"/>
      <c r="H2" s="539"/>
      <c r="I2" s="539"/>
      <c r="J2" s="539"/>
      <c r="K2" s="539"/>
    </row>
    <row r="3" spans="1:25" ht="22.5" customHeight="1" thickBot="1" x14ac:dyDescent="0.3">
      <c r="A3" s="66" t="s">
        <v>169</v>
      </c>
      <c r="B3" s="66"/>
      <c r="C3" s="66"/>
      <c r="D3" s="66"/>
      <c r="E3" s="66"/>
      <c r="F3" s="66"/>
      <c r="G3" s="66"/>
      <c r="H3" s="66"/>
      <c r="I3" s="66"/>
      <c r="J3" s="296"/>
      <c r="K3" s="296" t="s">
        <v>231</v>
      </c>
    </row>
    <row r="4" spans="1:25" ht="27" customHeight="1" thickTop="1" x14ac:dyDescent="0.25">
      <c r="A4" s="555" t="s">
        <v>0</v>
      </c>
      <c r="B4" s="603" t="s">
        <v>50</v>
      </c>
      <c r="C4" s="603"/>
      <c r="D4" s="603"/>
      <c r="E4" s="603"/>
      <c r="F4" s="609" t="s">
        <v>147</v>
      </c>
      <c r="G4" s="609" t="s">
        <v>148</v>
      </c>
      <c r="H4" s="609" t="s">
        <v>149</v>
      </c>
      <c r="I4" s="609" t="s">
        <v>69</v>
      </c>
      <c r="J4" s="609" t="s">
        <v>66</v>
      </c>
      <c r="K4" s="606" t="s">
        <v>192</v>
      </c>
    </row>
    <row r="5" spans="1:25" ht="27" customHeight="1" x14ac:dyDescent="0.25">
      <c r="A5" s="556"/>
      <c r="B5" s="602" t="s">
        <v>529</v>
      </c>
      <c r="C5" s="602"/>
      <c r="D5" s="602"/>
      <c r="E5" s="602"/>
      <c r="F5" s="610"/>
      <c r="G5" s="610"/>
      <c r="H5" s="610"/>
      <c r="I5" s="610"/>
      <c r="J5" s="610"/>
      <c r="K5" s="607"/>
    </row>
    <row r="6" spans="1:25" ht="27" customHeight="1" x14ac:dyDescent="0.25">
      <c r="A6" s="556"/>
      <c r="B6" s="291" t="s">
        <v>51</v>
      </c>
      <c r="C6" s="291" t="s">
        <v>52</v>
      </c>
      <c r="D6" s="291" t="s">
        <v>53</v>
      </c>
      <c r="E6" s="291" t="s">
        <v>14</v>
      </c>
      <c r="F6" s="604" t="s">
        <v>530</v>
      </c>
      <c r="G6" s="604" t="s">
        <v>531</v>
      </c>
      <c r="H6" s="604" t="s">
        <v>532</v>
      </c>
      <c r="I6" s="604" t="s">
        <v>291</v>
      </c>
      <c r="J6" s="604" t="s">
        <v>290</v>
      </c>
      <c r="K6" s="607"/>
    </row>
    <row r="7" spans="1:25" ht="27" customHeight="1" x14ac:dyDescent="0.25">
      <c r="A7" s="557"/>
      <c r="B7" s="298" t="s">
        <v>292</v>
      </c>
      <c r="C7" s="298" t="s">
        <v>293</v>
      </c>
      <c r="D7" s="298" t="s">
        <v>294</v>
      </c>
      <c r="E7" s="298" t="s">
        <v>215</v>
      </c>
      <c r="F7" s="605"/>
      <c r="G7" s="605"/>
      <c r="H7" s="605"/>
      <c r="I7" s="605"/>
      <c r="J7" s="605"/>
      <c r="K7" s="608"/>
    </row>
    <row r="8" spans="1:25" s="10" customFormat="1" ht="58.5" customHeight="1" x14ac:dyDescent="0.25">
      <c r="A8" s="52" t="s">
        <v>21</v>
      </c>
      <c r="B8" s="452">
        <v>0</v>
      </c>
      <c r="C8" s="452">
        <v>0</v>
      </c>
      <c r="D8" s="453">
        <v>2</v>
      </c>
      <c r="E8" s="453">
        <v>2</v>
      </c>
      <c r="F8" s="453"/>
      <c r="G8" s="297"/>
      <c r="H8" s="297"/>
      <c r="I8" s="297"/>
      <c r="J8" s="107" t="s">
        <v>503</v>
      </c>
      <c r="K8" s="299" t="s">
        <v>296</v>
      </c>
      <c r="L8" s="8"/>
      <c r="M8" s="8"/>
      <c r="N8" s="8"/>
      <c r="O8" s="8"/>
      <c r="P8" s="8"/>
      <c r="Q8" s="8"/>
      <c r="R8" s="8"/>
      <c r="S8" s="8"/>
      <c r="T8" s="8"/>
      <c r="U8" s="8"/>
      <c r="V8" s="8"/>
      <c r="W8" s="8"/>
      <c r="X8" s="8"/>
      <c r="Y8" s="8"/>
    </row>
    <row r="9" spans="1:25" ht="58.5" customHeight="1" thickBot="1" x14ac:dyDescent="0.3">
      <c r="A9" s="52" t="s">
        <v>22</v>
      </c>
      <c r="B9" s="452">
        <v>1</v>
      </c>
      <c r="C9" s="452">
        <v>0</v>
      </c>
      <c r="D9" s="452">
        <v>0</v>
      </c>
      <c r="E9" s="452">
        <v>1</v>
      </c>
      <c r="F9" s="452">
        <v>255</v>
      </c>
      <c r="G9" s="463">
        <v>1267.8</v>
      </c>
      <c r="H9" s="461">
        <v>323300</v>
      </c>
      <c r="I9" s="455">
        <v>0.53</v>
      </c>
      <c r="J9" s="451" t="s">
        <v>502</v>
      </c>
      <c r="K9" s="299" t="s">
        <v>297</v>
      </c>
    </row>
    <row r="10" spans="1:25" ht="35.25" customHeight="1" thickTop="1" thickBot="1" x14ac:dyDescent="0.3">
      <c r="A10" s="75" t="s">
        <v>31</v>
      </c>
      <c r="B10" s="454">
        <f>SUM(B8:B9)</f>
        <v>1</v>
      </c>
      <c r="C10" s="454">
        <f>SUM(C8:C9)</f>
        <v>0</v>
      </c>
      <c r="D10" s="454">
        <f>SUM(D8:D9)</f>
        <v>2</v>
      </c>
      <c r="E10" s="454">
        <f>SUM(E8:E9)</f>
        <v>3</v>
      </c>
      <c r="F10" s="454">
        <v>255</v>
      </c>
      <c r="G10" s="460">
        <v>1267.8</v>
      </c>
      <c r="H10" s="462">
        <v>323300</v>
      </c>
      <c r="I10" s="456">
        <v>0.53</v>
      </c>
      <c r="J10" s="105"/>
      <c r="K10" s="105"/>
    </row>
    <row r="11" spans="1:25" ht="15" customHeight="1" thickTop="1" x14ac:dyDescent="0.25"/>
    <row r="12" spans="1:25" ht="25.15" customHeight="1" x14ac:dyDescent="0.25">
      <c r="A12" s="530" t="s">
        <v>100</v>
      </c>
      <c r="B12" s="530"/>
      <c r="C12" s="530"/>
      <c r="D12" s="530"/>
      <c r="E12" s="530"/>
      <c r="F12" s="530"/>
      <c r="H12" s="268"/>
      <c r="I12" s="492" t="s">
        <v>361</v>
      </c>
      <c r="J12" s="492"/>
      <c r="K12" s="492"/>
    </row>
    <row r="13" spans="1:25" ht="20.45" customHeight="1" x14ac:dyDescent="0.25">
      <c r="A13" s="484" t="s">
        <v>135</v>
      </c>
      <c r="B13" s="484"/>
      <c r="C13" s="484"/>
      <c r="D13" s="484"/>
      <c r="E13" s="17"/>
      <c r="F13" s="17"/>
      <c r="G13" s="17"/>
      <c r="H13" s="278"/>
      <c r="I13" s="488" t="s">
        <v>362</v>
      </c>
      <c r="J13" s="488"/>
      <c r="K13" s="488"/>
    </row>
    <row r="14" spans="1:25" ht="20.45" customHeight="1" x14ac:dyDescent="0.25">
      <c r="A14" s="286"/>
      <c r="B14" s="286"/>
      <c r="C14" s="286"/>
      <c r="D14" s="286"/>
      <c r="E14" s="17"/>
      <c r="F14" s="17"/>
      <c r="G14" s="464"/>
      <c r="H14" s="278"/>
      <c r="I14" s="417"/>
      <c r="J14" s="417"/>
      <c r="K14" s="417"/>
    </row>
    <row r="15" spans="1:25" ht="20.45" customHeight="1" x14ac:dyDescent="0.25">
      <c r="A15" s="286"/>
      <c r="B15" s="286"/>
      <c r="C15" s="286"/>
      <c r="D15" s="286"/>
      <c r="E15" s="17"/>
      <c r="F15" s="17"/>
      <c r="G15" s="17"/>
      <c r="H15" s="278"/>
      <c r="I15" s="417"/>
      <c r="J15" s="417"/>
      <c r="K15" s="417"/>
    </row>
    <row r="16" spans="1:25" ht="20.45" customHeight="1" x14ac:dyDescent="0.25">
      <c r="A16" s="286"/>
      <c r="B16" s="286"/>
      <c r="C16" s="286"/>
      <c r="D16" s="286"/>
      <c r="E16" s="17"/>
      <c r="F16" s="17"/>
      <c r="G16" s="17"/>
      <c r="H16" s="278"/>
      <c r="I16" s="417"/>
      <c r="J16" s="417"/>
      <c r="K16" s="417"/>
    </row>
    <row r="17" spans="1:11" ht="20.45" customHeight="1" x14ac:dyDescent="0.25">
      <c r="A17" s="286"/>
      <c r="B17" s="286"/>
      <c r="C17" s="286"/>
      <c r="D17" s="286"/>
      <c r="E17" s="17"/>
      <c r="F17" s="17"/>
      <c r="G17" s="17"/>
      <c r="H17" s="278"/>
      <c r="I17" s="417"/>
      <c r="J17" s="417"/>
      <c r="K17" s="417"/>
    </row>
    <row r="18" spans="1:11" ht="20.45" customHeight="1" x14ac:dyDescent="0.25">
      <c r="A18" s="286"/>
      <c r="B18" s="286"/>
      <c r="C18" s="286"/>
      <c r="D18" s="286"/>
      <c r="E18" s="17"/>
      <c r="F18" s="17"/>
      <c r="G18" s="17"/>
      <c r="H18" s="278"/>
      <c r="I18" s="417"/>
      <c r="J18" s="417"/>
      <c r="K18" s="417"/>
    </row>
    <row r="19" spans="1:11" ht="18.75" customHeight="1" x14ac:dyDescent="0.25">
      <c r="A19" s="17"/>
      <c r="B19" s="17"/>
      <c r="C19" s="17"/>
      <c r="D19" s="17"/>
      <c r="E19" s="17"/>
      <c r="F19" s="17"/>
      <c r="G19" s="17"/>
      <c r="H19" s="17"/>
      <c r="I19" s="17"/>
      <c r="J19" s="17"/>
    </row>
    <row r="20" spans="1:11" ht="18.75" customHeight="1" x14ac:dyDescent="0.25">
      <c r="A20" s="17"/>
      <c r="B20" s="17"/>
      <c r="C20" s="17"/>
      <c r="D20" s="17"/>
      <c r="E20" s="17"/>
      <c r="F20" s="17"/>
      <c r="G20" s="17"/>
      <c r="H20" s="17"/>
      <c r="I20" s="17"/>
      <c r="J20" s="17"/>
    </row>
    <row r="21" spans="1:11" ht="23.45" customHeight="1" x14ac:dyDescent="0.25">
      <c r="A21" s="17"/>
      <c r="B21" s="17"/>
      <c r="C21" s="17"/>
      <c r="D21" s="17"/>
      <c r="E21" s="17"/>
      <c r="F21" s="17"/>
      <c r="G21" s="17"/>
      <c r="H21" s="17"/>
      <c r="I21" s="17"/>
      <c r="J21" s="17"/>
    </row>
    <row r="22" spans="1:11" ht="3.75" customHeight="1" x14ac:dyDescent="0.25"/>
    <row r="23" spans="1:11" ht="21" customHeight="1" x14ac:dyDescent="0.25">
      <c r="A23" s="565" t="s">
        <v>78</v>
      </c>
      <c r="B23" s="565"/>
      <c r="C23" s="565"/>
      <c r="D23" s="565"/>
      <c r="E23" s="565"/>
      <c r="F23" s="69"/>
      <c r="G23" s="295">
        <v>30</v>
      </c>
      <c r="H23" s="69"/>
      <c r="I23" s="483" t="s">
        <v>277</v>
      </c>
      <c r="J23" s="483"/>
      <c r="K23" s="483"/>
    </row>
  </sheetData>
  <mergeCells count="22">
    <mergeCell ref="I4:I5"/>
    <mergeCell ref="J4:J5"/>
    <mergeCell ref="G6:G7"/>
    <mergeCell ref="H6:H7"/>
    <mergeCell ref="I6:I7"/>
    <mergeCell ref="J6:J7"/>
    <mergeCell ref="I23:K23"/>
    <mergeCell ref="A1:K1"/>
    <mergeCell ref="B5:E5"/>
    <mergeCell ref="A23:E23"/>
    <mergeCell ref="A13:D13"/>
    <mergeCell ref="A4:A7"/>
    <mergeCell ref="B4:E4"/>
    <mergeCell ref="A12:F12"/>
    <mergeCell ref="A2:K2"/>
    <mergeCell ref="I12:K12"/>
    <mergeCell ref="F6:F7"/>
    <mergeCell ref="I13:K13"/>
    <mergeCell ref="K4:K7"/>
    <mergeCell ref="F4:F5"/>
    <mergeCell ref="G4:G5"/>
    <mergeCell ref="H4:H5"/>
  </mergeCells>
  <printOptions horizontalCentered="1"/>
  <pageMargins left="0.70866141732283472" right="0.70866141732283472" top="0.59055118110236227" bottom="0.23622047244094491" header="0.31496062992125984" footer="0.31496062992125984"/>
  <pageSetup paperSize="9" scale="9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H62"/>
  <sheetViews>
    <sheetView rightToLeft="1" tabSelected="1" view="pageBreakPreview" topLeftCell="A28" zoomScaleSheetLayoutView="100" workbookViewId="0">
      <selection activeCell="G41" sqref="G41"/>
    </sheetView>
  </sheetViews>
  <sheetFormatPr defaultColWidth="11.7109375" defaultRowHeight="15.75" x14ac:dyDescent="0.25"/>
  <cols>
    <col min="1" max="1" width="3.7109375" style="2" customWidth="1"/>
    <col min="2" max="2" width="20.7109375" style="2" customWidth="1"/>
    <col min="3" max="3" width="15.5703125" style="2" customWidth="1"/>
    <col min="4" max="5" width="12.140625" style="2" customWidth="1"/>
    <col min="6" max="6" width="15.28515625" style="2" customWidth="1"/>
    <col min="7" max="7" width="26.5703125" style="13" customWidth="1"/>
    <col min="8" max="8" width="42.7109375" style="13" customWidth="1"/>
    <col min="9" max="210" width="11.7109375" style="2"/>
    <col min="211" max="211" width="23.28515625" style="2" customWidth="1"/>
    <col min="212" max="212" width="21.28515625" style="2" customWidth="1"/>
    <col min="213" max="213" width="12.7109375" style="2" customWidth="1"/>
    <col min="214" max="214" width="14.7109375" style="2" customWidth="1"/>
    <col min="215" max="215" width="16.28515625" style="2" customWidth="1"/>
    <col min="216" max="216" width="30.85546875" style="2" customWidth="1"/>
    <col min="217" max="220" width="4" style="2" customWidth="1"/>
    <col min="221" max="466" width="11.7109375" style="2"/>
    <col min="467" max="467" width="23.28515625" style="2" customWidth="1"/>
    <col min="468" max="468" width="21.28515625" style="2" customWidth="1"/>
    <col min="469" max="469" width="12.7109375" style="2" customWidth="1"/>
    <col min="470" max="470" width="14.7109375" style="2" customWidth="1"/>
    <col min="471" max="471" width="16.28515625" style="2" customWidth="1"/>
    <col min="472" max="472" width="30.85546875" style="2" customWidth="1"/>
    <col min="473" max="476" width="4" style="2" customWidth="1"/>
    <col min="477" max="722" width="11.7109375" style="2"/>
    <col min="723" max="723" width="23.28515625" style="2" customWidth="1"/>
    <col min="724" max="724" width="21.28515625" style="2" customWidth="1"/>
    <col min="725" max="725" width="12.7109375" style="2" customWidth="1"/>
    <col min="726" max="726" width="14.7109375" style="2" customWidth="1"/>
    <col min="727" max="727" width="16.28515625" style="2" customWidth="1"/>
    <col min="728" max="728" width="30.85546875" style="2" customWidth="1"/>
    <col min="729" max="732" width="4" style="2" customWidth="1"/>
    <col min="733" max="978" width="11.7109375" style="2"/>
    <col min="979" max="979" width="23.28515625" style="2" customWidth="1"/>
    <col min="980" max="980" width="21.28515625" style="2" customWidth="1"/>
    <col min="981" max="981" width="12.7109375" style="2" customWidth="1"/>
    <col min="982" max="982" width="14.7109375" style="2" customWidth="1"/>
    <col min="983" max="983" width="16.28515625" style="2" customWidth="1"/>
    <col min="984" max="984" width="30.85546875" style="2" customWidth="1"/>
    <col min="985" max="988" width="4" style="2" customWidth="1"/>
    <col min="989" max="1234" width="11.7109375" style="2"/>
    <col min="1235" max="1235" width="23.28515625" style="2" customWidth="1"/>
    <col min="1236" max="1236" width="21.28515625" style="2" customWidth="1"/>
    <col min="1237" max="1237" width="12.7109375" style="2" customWidth="1"/>
    <col min="1238" max="1238" width="14.7109375" style="2" customWidth="1"/>
    <col min="1239" max="1239" width="16.28515625" style="2" customWidth="1"/>
    <col min="1240" max="1240" width="30.85546875" style="2" customWidth="1"/>
    <col min="1241" max="1244" width="4" style="2" customWidth="1"/>
    <col min="1245" max="1490" width="11.7109375" style="2"/>
    <col min="1491" max="1491" width="23.28515625" style="2" customWidth="1"/>
    <col min="1492" max="1492" width="21.28515625" style="2" customWidth="1"/>
    <col min="1493" max="1493" width="12.7109375" style="2" customWidth="1"/>
    <col min="1494" max="1494" width="14.7109375" style="2" customWidth="1"/>
    <col min="1495" max="1495" width="16.28515625" style="2" customWidth="1"/>
    <col min="1496" max="1496" width="30.85546875" style="2" customWidth="1"/>
    <col min="1497" max="1500" width="4" style="2" customWidth="1"/>
    <col min="1501" max="1746" width="11.7109375" style="2"/>
    <col min="1747" max="1747" width="23.28515625" style="2" customWidth="1"/>
    <col min="1748" max="1748" width="21.28515625" style="2" customWidth="1"/>
    <col min="1749" max="1749" width="12.7109375" style="2" customWidth="1"/>
    <col min="1750" max="1750" width="14.7109375" style="2" customWidth="1"/>
    <col min="1751" max="1751" width="16.28515625" style="2" customWidth="1"/>
    <col min="1752" max="1752" width="30.85546875" style="2" customWidth="1"/>
    <col min="1753" max="1756" width="4" style="2" customWidth="1"/>
    <col min="1757" max="2002" width="11.7109375" style="2"/>
    <col min="2003" max="2003" width="23.28515625" style="2" customWidth="1"/>
    <col min="2004" max="2004" width="21.28515625" style="2" customWidth="1"/>
    <col min="2005" max="2005" width="12.7109375" style="2" customWidth="1"/>
    <col min="2006" max="2006" width="14.7109375" style="2" customWidth="1"/>
    <col min="2007" max="2007" width="16.28515625" style="2" customWidth="1"/>
    <col min="2008" max="2008" width="30.85546875" style="2" customWidth="1"/>
    <col min="2009" max="2012" width="4" style="2" customWidth="1"/>
    <col min="2013" max="2258" width="11.7109375" style="2"/>
    <col min="2259" max="2259" width="23.28515625" style="2" customWidth="1"/>
    <col min="2260" max="2260" width="21.28515625" style="2" customWidth="1"/>
    <col min="2261" max="2261" width="12.7109375" style="2" customWidth="1"/>
    <col min="2262" max="2262" width="14.7109375" style="2" customWidth="1"/>
    <col min="2263" max="2263" width="16.28515625" style="2" customWidth="1"/>
    <col min="2264" max="2264" width="30.85546875" style="2" customWidth="1"/>
    <col min="2265" max="2268" width="4" style="2" customWidth="1"/>
    <col min="2269" max="2514" width="11.7109375" style="2"/>
    <col min="2515" max="2515" width="23.28515625" style="2" customWidth="1"/>
    <col min="2516" max="2516" width="21.28515625" style="2" customWidth="1"/>
    <col min="2517" max="2517" width="12.7109375" style="2" customWidth="1"/>
    <col min="2518" max="2518" width="14.7109375" style="2" customWidth="1"/>
    <col min="2519" max="2519" width="16.28515625" style="2" customWidth="1"/>
    <col min="2520" max="2520" width="30.85546875" style="2" customWidth="1"/>
    <col min="2521" max="2524" width="4" style="2" customWidth="1"/>
    <col min="2525" max="2770" width="11.7109375" style="2"/>
    <col min="2771" max="2771" width="23.28515625" style="2" customWidth="1"/>
    <col min="2772" max="2772" width="21.28515625" style="2" customWidth="1"/>
    <col min="2773" max="2773" width="12.7109375" style="2" customWidth="1"/>
    <col min="2774" max="2774" width="14.7109375" style="2" customWidth="1"/>
    <col min="2775" max="2775" width="16.28515625" style="2" customWidth="1"/>
    <col min="2776" max="2776" width="30.85546875" style="2" customWidth="1"/>
    <col min="2777" max="2780" width="4" style="2" customWidth="1"/>
    <col min="2781" max="3026" width="11.7109375" style="2"/>
    <col min="3027" max="3027" width="23.28515625" style="2" customWidth="1"/>
    <col min="3028" max="3028" width="21.28515625" style="2" customWidth="1"/>
    <col min="3029" max="3029" width="12.7109375" style="2" customWidth="1"/>
    <col min="3030" max="3030" width="14.7109375" style="2" customWidth="1"/>
    <col min="3031" max="3031" width="16.28515625" style="2" customWidth="1"/>
    <col min="3032" max="3032" width="30.85546875" style="2" customWidth="1"/>
    <col min="3033" max="3036" width="4" style="2" customWidth="1"/>
    <col min="3037" max="3282" width="11.7109375" style="2"/>
    <col min="3283" max="3283" width="23.28515625" style="2" customWidth="1"/>
    <col min="3284" max="3284" width="21.28515625" style="2" customWidth="1"/>
    <col min="3285" max="3285" width="12.7109375" style="2" customWidth="1"/>
    <col min="3286" max="3286" width="14.7109375" style="2" customWidth="1"/>
    <col min="3287" max="3287" width="16.28515625" style="2" customWidth="1"/>
    <col min="3288" max="3288" width="30.85546875" style="2" customWidth="1"/>
    <col min="3289" max="3292" width="4" style="2" customWidth="1"/>
    <col min="3293" max="3538" width="11.7109375" style="2"/>
    <col min="3539" max="3539" width="23.28515625" style="2" customWidth="1"/>
    <col min="3540" max="3540" width="21.28515625" style="2" customWidth="1"/>
    <col min="3541" max="3541" width="12.7109375" style="2" customWidth="1"/>
    <col min="3542" max="3542" width="14.7109375" style="2" customWidth="1"/>
    <col min="3543" max="3543" width="16.28515625" style="2" customWidth="1"/>
    <col min="3544" max="3544" width="30.85546875" style="2" customWidth="1"/>
    <col min="3545" max="3548" width="4" style="2" customWidth="1"/>
    <col min="3549" max="3794" width="11.7109375" style="2"/>
    <col min="3795" max="3795" width="23.28515625" style="2" customWidth="1"/>
    <col min="3796" max="3796" width="21.28515625" style="2" customWidth="1"/>
    <col min="3797" max="3797" width="12.7109375" style="2" customWidth="1"/>
    <col min="3798" max="3798" width="14.7109375" style="2" customWidth="1"/>
    <col min="3799" max="3799" width="16.28515625" style="2" customWidth="1"/>
    <col min="3800" max="3800" width="30.85546875" style="2" customWidth="1"/>
    <col min="3801" max="3804" width="4" style="2" customWidth="1"/>
    <col min="3805" max="4050" width="11.7109375" style="2"/>
    <col min="4051" max="4051" width="23.28515625" style="2" customWidth="1"/>
    <col min="4052" max="4052" width="21.28515625" style="2" customWidth="1"/>
    <col min="4053" max="4053" width="12.7109375" style="2" customWidth="1"/>
    <col min="4054" max="4054" width="14.7109375" style="2" customWidth="1"/>
    <col min="4055" max="4055" width="16.28515625" style="2" customWidth="1"/>
    <col min="4056" max="4056" width="30.85546875" style="2" customWidth="1"/>
    <col min="4057" max="4060" width="4" style="2" customWidth="1"/>
    <col min="4061" max="4306" width="11.7109375" style="2"/>
    <col min="4307" max="4307" width="23.28515625" style="2" customWidth="1"/>
    <col min="4308" max="4308" width="21.28515625" style="2" customWidth="1"/>
    <col min="4309" max="4309" width="12.7109375" style="2" customWidth="1"/>
    <col min="4310" max="4310" width="14.7109375" style="2" customWidth="1"/>
    <col min="4311" max="4311" width="16.28515625" style="2" customWidth="1"/>
    <col min="4312" max="4312" width="30.85546875" style="2" customWidth="1"/>
    <col min="4313" max="4316" width="4" style="2" customWidth="1"/>
    <col min="4317" max="4562" width="11.7109375" style="2"/>
    <col min="4563" max="4563" width="23.28515625" style="2" customWidth="1"/>
    <col min="4564" max="4564" width="21.28515625" style="2" customWidth="1"/>
    <col min="4565" max="4565" width="12.7109375" style="2" customWidth="1"/>
    <col min="4566" max="4566" width="14.7109375" style="2" customWidth="1"/>
    <col min="4567" max="4567" width="16.28515625" style="2" customWidth="1"/>
    <col min="4568" max="4568" width="30.85546875" style="2" customWidth="1"/>
    <col min="4569" max="4572" width="4" style="2" customWidth="1"/>
    <col min="4573" max="4818" width="11.7109375" style="2"/>
    <col min="4819" max="4819" width="23.28515625" style="2" customWidth="1"/>
    <col min="4820" max="4820" width="21.28515625" style="2" customWidth="1"/>
    <col min="4821" max="4821" width="12.7109375" style="2" customWidth="1"/>
    <col min="4822" max="4822" width="14.7109375" style="2" customWidth="1"/>
    <col min="4823" max="4823" width="16.28515625" style="2" customWidth="1"/>
    <col min="4824" max="4824" width="30.85546875" style="2" customWidth="1"/>
    <col min="4825" max="4828" width="4" style="2" customWidth="1"/>
    <col min="4829" max="5074" width="11.7109375" style="2"/>
    <col min="5075" max="5075" width="23.28515625" style="2" customWidth="1"/>
    <col min="5076" max="5076" width="21.28515625" style="2" customWidth="1"/>
    <col min="5077" max="5077" width="12.7109375" style="2" customWidth="1"/>
    <col min="5078" max="5078" width="14.7109375" style="2" customWidth="1"/>
    <col min="5079" max="5079" width="16.28515625" style="2" customWidth="1"/>
    <col min="5080" max="5080" width="30.85546875" style="2" customWidth="1"/>
    <col min="5081" max="5084" width="4" style="2" customWidth="1"/>
    <col min="5085" max="5330" width="11.7109375" style="2"/>
    <col min="5331" max="5331" width="23.28515625" style="2" customWidth="1"/>
    <col min="5332" max="5332" width="21.28515625" style="2" customWidth="1"/>
    <col min="5333" max="5333" width="12.7109375" style="2" customWidth="1"/>
    <col min="5334" max="5334" width="14.7109375" style="2" customWidth="1"/>
    <col min="5335" max="5335" width="16.28515625" style="2" customWidth="1"/>
    <col min="5336" max="5336" width="30.85546875" style="2" customWidth="1"/>
    <col min="5337" max="5340" width="4" style="2" customWidth="1"/>
    <col min="5341" max="5586" width="11.7109375" style="2"/>
    <col min="5587" max="5587" width="23.28515625" style="2" customWidth="1"/>
    <col min="5588" max="5588" width="21.28515625" style="2" customWidth="1"/>
    <col min="5589" max="5589" width="12.7109375" style="2" customWidth="1"/>
    <col min="5590" max="5590" width="14.7109375" style="2" customWidth="1"/>
    <col min="5591" max="5591" width="16.28515625" style="2" customWidth="1"/>
    <col min="5592" max="5592" width="30.85546875" style="2" customWidth="1"/>
    <col min="5593" max="5596" width="4" style="2" customWidth="1"/>
    <col min="5597" max="5842" width="11.7109375" style="2"/>
    <col min="5843" max="5843" width="23.28515625" style="2" customWidth="1"/>
    <col min="5844" max="5844" width="21.28515625" style="2" customWidth="1"/>
    <col min="5845" max="5845" width="12.7109375" style="2" customWidth="1"/>
    <col min="5846" max="5846" width="14.7109375" style="2" customWidth="1"/>
    <col min="5847" max="5847" width="16.28515625" style="2" customWidth="1"/>
    <col min="5848" max="5848" width="30.85546875" style="2" customWidth="1"/>
    <col min="5849" max="5852" width="4" style="2" customWidth="1"/>
    <col min="5853" max="6098" width="11.7109375" style="2"/>
    <col min="6099" max="6099" width="23.28515625" style="2" customWidth="1"/>
    <col min="6100" max="6100" width="21.28515625" style="2" customWidth="1"/>
    <col min="6101" max="6101" width="12.7109375" style="2" customWidth="1"/>
    <col min="6102" max="6102" width="14.7109375" style="2" customWidth="1"/>
    <col min="6103" max="6103" width="16.28515625" style="2" customWidth="1"/>
    <col min="6104" max="6104" width="30.85546875" style="2" customWidth="1"/>
    <col min="6105" max="6108" width="4" style="2" customWidth="1"/>
    <col min="6109" max="6354" width="11.7109375" style="2"/>
    <col min="6355" max="6355" width="23.28515625" style="2" customWidth="1"/>
    <col min="6356" max="6356" width="21.28515625" style="2" customWidth="1"/>
    <col min="6357" max="6357" width="12.7109375" style="2" customWidth="1"/>
    <col min="6358" max="6358" width="14.7109375" style="2" customWidth="1"/>
    <col min="6359" max="6359" width="16.28515625" style="2" customWidth="1"/>
    <col min="6360" max="6360" width="30.85546875" style="2" customWidth="1"/>
    <col min="6361" max="6364" width="4" style="2" customWidth="1"/>
    <col min="6365" max="6610" width="11.7109375" style="2"/>
    <col min="6611" max="6611" width="23.28515625" style="2" customWidth="1"/>
    <col min="6612" max="6612" width="21.28515625" style="2" customWidth="1"/>
    <col min="6613" max="6613" width="12.7109375" style="2" customWidth="1"/>
    <col min="6614" max="6614" width="14.7109375" style="2" customWidth="1"/>
    <col min="6615" max="6615" width="16.28515625" style="2" customWidth="1"/>
    <col min="6616" max="6616" width="30.85546875" style="2" customWidth="1"/>
    <col min="6617" max="6620" width="4" style="2" customWidth="1"/>
    <col min="6621" max="6866" width="11.7109375" style="2"/>
    <col min="6867" max="6867" width="23.28515625" style="2" customWidth="1"/>
    <col min="6868" max="6868" width="21.28515625" style="2" customWidth="1"/>
    <col min="6869" max="6869" width="12.7109375" style="2" customWidth="1"/>
    <col min="6870" max="6870" width="14.7109375" style="2" customWidth="1"/>
    <col min="6871" max="6871" width="16.28515625" style="2" customWidth="1"/>
    <col min="6872" max="6872" width="30.85546875" style="2" customWidth="1"/>
    <col min="6873" max="6876" width="4" style="2" customWidth="1"/>
    <col min="6877" max="7122" width="11.7109375" style="2"/>
    <col min="7123" max="7123" width="23.28515625" style="2" customWidth="1"/>
    <col min="7124" max="7124" width="21.28515625" style="2" customWidth="1"/>
    <col min="7125" max="7125" width="12.7109375" style="2" customWidth="1"/>
    <col min="7126" max="7126" width="14.7109375" style="2" customWidth="1"/>
    <col min="7127" max="7127" width="16.28515625" style="2" customWidth="1"/>
    <col min="7128" max="7128" width="30.85546875" style="2" customWidth="1"/>
    <col min="7129" max="7132" width="4" style="2" customWidth="1"/>
    <col min="7133" max="7378" width="11.7109375" style="2"/>
    <col min="7379" max="7379" width="23.28515625" style="2" customWidth="1"/>
    <col min="7380" max="7380" width="21.28515625" style="2" customWidth="1"/>
    <col min="7381" max="7381" width="12.7109375" style="2" customWidth="1"/>
    <col min="7382" max="7382" width="14.7109375" style="2" customWidth="1"/>
    <col min="7383" max="7383" width="16.28515625" style="2" customWidth="1"/>
    <col min="7384" max="7384" width="30.85546875" style="2" customWidth="1"/>
    <col min="7385" max="7388" width="4" style="2" customWidth="1"/>
    <col min="7389" max="7634" width="11.7109375" style="2"/>
    <col min="7635" max="7635" width="23.28515625" style="2" customWidth="1"/>
    <col min="7636" max="7636" width="21.28515625" style="2" customWidth="1"/>
    <col min="7637" max="7637" width="12.7109375" style="2" customWidth="1"/>
    <col min="7638" max="7638" width="14.7109375" style="2" customWidth="1"/>
    <col min="7639" max="7639" width="16.28515625" style="2" customWidth="1"/>
    <col min="7640" max="7640" width="30.85546875" style="2" customWidth="1"/>
    <col min="7641" max="7644" width="4" style="2" customWidth="1"/>
    <col min="7645" max="7890" width="11.7109375" style="2"/>
    <col min="7891" max="7891" width="23.28515625" style="2" customWidth="1"/>
    <col min="7892" max="7892" width="21.28515625" style="2" customWidth="1"/>
    <col min="7893" max="7893" width="12.7109375" style="2" customWidth="1"/>
    <col min="7894" max="7894" width="14.7109375" style="2" customWidth="1"/>
    <col min="7895" max="7895" width="16.28515625" style="2" customWidth="1"/>
    <col min="7896" max="7896" width="30.85546875" style="2" customWidth="1"/>
    <col min="7897" max="7900" width="4" style="2" customWidth="1"/>
    <col min="7901" max="8146" width="11.7109375" style="2"/>
    <col min="8147" max="8147" width="23.28515625" style="2" customWidth="1"/>
    <col min="8148" max="8148" width="21.28515625" style="2" customWidth="1"/>
    <col min="8149" max="8149" width="12.7109375" style="2" customWidth="1"/>
    <col min="8150" max="8150" width="14.7109375" style="2" customWidth="1"/>
    <col min="8151" max="8151" width="16.28515625" style="2" customWidth="1"/>
    <col min="8152" max="8152" width="30.85546875" style="2" customWidth="1"/>
    <col min="8153" max="8156" width="4" style="2" customWidth="1"/>
    <col min="8157" max="8402" width="11.7109375" style="2"/>
    <col min="8403" max="8403" width="23.28515625" style="2" customWidth="1"/>
    <col min="8404" max="8404" width="21.28515625" style="2" customWidth="1"/>
    <col min="8405" max="8405" width="12.7109375" style="2" customWidth="1"/>
    <col min="8406" max="8406" width="14.7109375" style="2" customWidth="1"/>
    <col min="8407" max="8407" width="16.28515625" style="2" customWidth="1"/>
    <col min="8408" max="8408" width="30.85546875" style="2" customWidth="1"/>
    <col min="8409" max="8412" width="4" style="2" customWidth="1"/>
    <col min="8413" max="8658" width="11.7109375" style="2"/>
    <col min="8659" max="8659" width="23.28515625" style="2" customWidth="1"/>
    <col min="8660" max="8660" width="21.28515625" style="2" customWidth="1"/>
    <col min="8661" max="8661" width="12.7109375" style="2" customWidth="1"/>
    <col min="8662" max="8662" width="14.7109375" style="2" customWidth="1"/>
    <col min="8663" max="8663" width="16.28515625" style="2" customWidth="1"/>
    <col min="8664" max="8664" width="30.85546875" style="2" customWidth="1"/>
    <col min="8665" max="8668" width="4" style="2" customWidth="1"/>
    <col min="8669" max="8914" width="11.7109375" style="2"/>
    <col min="8915" max="8915" width="23.28515625" style="2" customWidth="1"/>
    <col min="8916" max="8916" width="21.28515625" style="2" customWidth="1"/>
    <col min="8917" max="8917" width="12.7109375" style="2" customWidth="1"/>
    <col min="8918" max="8918" width="14.7109375" style="2" customWidth="1"/>
    <col min="8919" max="8919" width="16.28515625" style="2" customWidth="1"/>
    <col min="8920" max="8920" width="30.85546875" style="2" customWidth="1"/>
    <col min="8921" max="8924" width="4" style="2" customWidth="1"/>
    <col min="8925" max="9170" width="11.7109375" style="2"/>
    <col min="9171" max="9171" width="23.28515625" style="2" customWidth="1"/>
    <col min="9172" max="9172" width="21.28515625" style="2" customWidth="1"/>
    <col min="9173" max="9173" width="12.7109375" style="2" customWidth="1"/>
    <col min="9174" max="9174" width="14.7109375" style="2" customWidth="1"/>
    <col min="9175" max="9175" width="16.28515625" style="2" customWidth="1"/>
    <col min="9176" max="9176" width="30.85546875" style="2" customWidth="1"/>
    <col min="9177" max="9180" width="4" style="2" customWidth="1"/>
    <col min="9181" max="9426" width="11.7109375" style="2"/>
    <col min="9427" max="9427" width="23.28515625" style="2" customWidth="1"/>
    <col min="9428" max="9428" width="21.28515625" style="2" customWidth="1"/>
    <col min="9429" max="9429" width="12.7109375" style="2" customWidth="1"/>
    <col min="9430" max="9430" width="14.7109375" style="2" customWidth="1"/>
    <col min="9431" max="9431" width="16.28515625" style="2" customWidth="1"/>
    <col min="9432" max="9432" width="30.85546875" style="2" customWidth="1"/>
    <col min="9433" max="9436" width="4" style="2" customWidth="1"/>
    <col min="9437" max="9682" width="11.7109375" style="2"/>
    <col min="9683" max="9683" width="23.28515625" style="2" customWidth="1"/>
    <col min="9684" max="9684" width="21.28515625" style="2" customWidth="1"/>
    <col min="9685" max="9685" width="12.7109375" style="2" customWidth="1"/>
    <col min="9686" max="9686" width="14.7109375" style="2" customWidth="1"/>
    <col min="9687" max="9687" width="16.28515625" style="2" customWidth="1"/>
    <col min="9688" max="9688" width="30.85546875" style="2" customWidth="1"/>
    <col min="9689" max="9692" width="4" style="2" customWidth="1"/>
    <col min="9693" max="9938" width="11.7109375" style="2"/>
    <col min="9939" max="9939" width="23.28515625" style="2" customWidth="1"/>
    <col min="9940" max="9940" width="21.28515625" style="2" customWidth="1"/>
    <col min="9941" max="9941" width="12.7109375" style="2" customWidth="1"/>
    <col min="9942" max="9942" width="14.7109375" style="2" customWidth="1"/>
    <col min="9943" max="9943" width="16.28515625" style="2" customWidth="1"/>
    <col min="9944" max="9944" width="30.85546875" style="2" customWidth="1"/>
    <col min="9945" max="9948" width="4" style="2" customWidth="1"/>
    <col min="9949" max="10194" width="11.7109375" style="2"/>
    <col min="10195" max="10195" width="23.28515625" style="2" customWidth="1"/>
    <col min="10196" max="10196" width="21.28515625" style="2" customWidth="1"/>
    <col min="10197" max="10197" width="12.7109375" style="2" customWidth="1"/>
    <col min="10198" max="10198" width="14.7109375" style="2" customWidth="1"/>
    <col min="10199" max="10199" width="16.28515625" style="2" customWidth="1"/>
    <col min="10200" max="10200" width="30.85546875" style="2" customWidth="1"/>
    <col min="10201" max="10204" width="4" style="2" customWidth="1"/>
    <col min="10205" max="10450" width="11.7109375" style="2"/>
    <col min="10451" max="10451" width="23.28515625" style="2" customWidth="1"/>
    <col min="10452" max="10452" width="21.28515625" style="2" customWidth="1"/>
    <col min="10453" max="10453" width="12.7109375" style="2" customWidth="1"/>
    <col min="10454" max="10454" width="14.7109375" style="2" customWidth="1"/>
    <col min="10455" max="10455" width="16.28515625" style="2" customWidth="1"/>
    <col min="10456" max="10456" width="30.85546875" style="2" customWidth="1"/>
    <col min="10457" max="10460" width="4" style="2" customWidth="1"/>
    <col min="10461" max="10706" width="11.7109375" style="2"/>
    <col min="10707" max="10707" width="23.28515625" style="2" customWidth="1"/>
    <col min="10708" max="10708" width="21.28515625" style="2" customWidth="1"/>
    <col min="10709" max="10709" width="12.7109375" style="2" customWidth="1"/>
    <col min="10710" max="10710" width="14.7109375" style="2" customWidth="1"/>
    <col min="10711" max="10711" width="16.28515625" style="2" customWidth="1"/>
    <col min="10712" max="10712" width="30.85546875" style="2" customWidth="1"/>
    <col min="10713" max="10716" width="4" style="2" customWidth="1"/>
    <col min="10717" max="10962" width="11.7109375" style="2"/>
    <col min="10963" max="10963" width="23.28515625" style="2" customWidth="1"/>
    <col min="10964" max="10964" width="21.28515625" style="2" customWidth="1"/>
    <col min="10965" max="10965" width="12.7109375" style="2" customWidth="1"/>
    <col min="10966" max="10966" width="14.7109375" style="2" customWidth="1"/>
    <col min="10967" max="10967" width="16.28515625" style="2" customWidth="1"/>
    <col min="10968" max="10968" width="30.85546875" style="2" customWidth="1"/>
    <col min="10969" max="10972" width="4" style="2" customWidth="1"/>
    <col min="10973" max="11218" width="11.7109375" style="2"/>
    <col min="11219" max="11219" width="23.28515625" style="2" customWidth="1"/>
    <col min="11220" max="11220" width="21.28515625" style="2" customWidth="1"/>
    <col min="11221" max="11221" width="12.7109375" style="2" customWidth="1"/>
    <col min="11222" max="11222" width="14.7109375" style="2" customWidth="1"/>
    <col min="11223" max="11223" width="16.28515625" style="2" customWidth="1"/>
    <col min="11224" max="11224" width="30.85546875" style="2" customWidth="1"/>
    <col min="11225" max="11228" width="4" style="2" customWidth="1"/>
    <col min="11229" max="11474" width="11.7109375" style="2"/>
    <col min="11475" max="11475" width="23.28515625" style="2" customWidth="1"/>
    <col min="11476" max="11476" width="21.28515625" style="2" customWidth="1"/>
    <col min="11477" max="11477" width="12.7109375" style="2" customWidth="1"/>
    <col min="11478" max="11478" width="14.7109375" style="2" customWidth="1"/>
    <col min="11479" max="11479" width="16.28515625" style="2" customWidth="1"/>
    <col min="11480" max="11480" width="30.85546875" style="2" customWidth="1"/>
    <col min="11481" max="11484" width="4" style="2" customWidth="1"/>
    <col min="11485" max="11730" width="11.7109375" style="2"/>
    <col min="11731" max="11731" width="23.28515625" style="2" customWidth="1"/>
    <col min="11732" max="11732" width="21.28515625" style="2" customWidth="1"/>
    <col min="11733" max="11733" width="12.7109375" style="2" customWidth="1"/>
    <col min="11734" max="11734" width="14.7109375" style="2" customWidth="1"/>
    <col min="11735" max="11735" width="16.28515625" style="2" customWidth="1"/>
    <col min="11736" max="11736" width="30.85546875" style="2" customWidth="1"/>
    <col min="11737" max="11740" width="4" style="2" customWidth="1"/>
    <col min="11741" max="11986" width="11.7109375" style="2"/>
    <col min="11987" max="11987" width="23.28515625" style="2" customWidth="1"/>
    <col min="11988" max="11988" width="21.28515625" style="2" customWidth="1"/>
    <col min="11989" max="11989" width="12.7109375" style="2" customWidth="1"/>
    <col min="11990" max="11990" width="14.7109375" style="2" customWidth="1"/>
    <col min="11991" max="11991" width="16.28515625" style="2" customWidth="1"/>
    <col min="11992" max="11992" width="30.85546875" style="2" customWidth="1"/>
    <col min="11993" max="11996" width="4" style="2" customWidth="1"/>
    <col min="11997" max="12242" width="11.7109375" style="2"/>
    <col min="12243" max="12243" width="23.28515625" style="2" customWidth="1"/>
    <col min="12244" max="12244" width="21.28515625" style="2" customWidth="1"/>
    <col min="12245" max="12245" width="12.7109375" style="2" customWidth="1"/>
    <col min="12246" max="12246" width="14.7109375" style="2" customWidth="1"/>
    <col min="12247" max="12247" width="16.28515625" style="2" customWidth="1"/>
    <col min="12248" max="12248" width="30.85546875" style="2" customWidth="1"/>
    <col min="12249" max="12252" width="4" style="2" customWidth="1"/>
    <col min="12253" max="12498" width="11.7109375" style="2"/>
    <col min="12499" max="12499" width="23.28515625" style="2" customWidth="1"/>
    <col min="12500" max="12500" width="21.28515625" style="2" customWidth="1"/>
    <col min="12501" max="12501" width="12.7109375" style="2" customWidth="1"/>
    <col min="12502" max="12502" width="14.7109375" style="2" customWidth="1"/>
    <col min="12503" max="12503" width="16.28515625" style="2" customWidth="1"/>
    <col min="12504" max="12504" width="30.85546875" style="2" customWidth="1"/>
    <col min="12505" max="12508" width="4" style="2" customWidth="1"/>
    <col min="12509" max="12754" width="11.7109375" style="2"/>
    <col min="12755" max="12755" width="23.28515625" style="2" customWidth="1"/>
    <col min="12756" max="12756" width="21.28515625" style="2" customWidth="1"/>
    <col min="12757" max="12757" width="12.7109375" style="2" customWidth="1"/>
    <col min="12758" max="12758" width="14.7109375" style="2" customWidth="1"/>
    <col min="12759" max="12759" width="16.28515625" style="2" customWidth="1"/>
    <col min="12760" max="12760" width="30.85546875" style="2" customWidth="1"/>
    <col min="12761" max="12764" width="4" style="2" customWidth="1"/>
    <col min="12765" max="13010" width="11.7109375" style="2"/>
    <col min="13011" max="13011" width="23.28515625" style="2" customWidth="1"/>
    <col min="13012" max="13012" width="21.28515625" style="2" customWidth="1"/>
    <col min="13013" max="13013" width="12.7109375" style="2" customWidth="1"/>
    <col min="13014" max="13014" width="14.7109375" style="2" customWidth="1"/>
    <col min="13015" max="13015" width="16.28515625" style="2" customWidth="1"/>
    <col min="13016" max="13016" width="30.85546875" style="2" customWidth="1"/>
    <col min="13017" max="13020" width="4" style="2" customWidth="1"/>
    <col min="13021" max="13266" width="11.7109375" style="2"/>
    <col min="13267" max="13267" width="23.28515625" style="2" customWidth="1"/>
    <col min="13268" max="13268" width="21.28515625" style="2" customWidth="1"/>
    <col min="13269" max="13269" width="12.7109375" style="2" customWidth="1"/>
    <col min="13270" max="13270" width="14.7109375" style="2" customWidth="1"/>
    <col min="13271" max="13271" width="16.28515625" style="2" customWidth="1"/>
    <col min="13272" max="13272" width="30.85546875" style="2" customWidth="1"/>
    <col min="13273" max="13276" width="4" style="2" customWidth="1"/>
    <col min="13277" max="13522" width="11.7109375" style="2"/>
    <col min="13523" max="13523" width="23.28515625" style="2" customWidth="1"/>
    <col min="13524" max="13524" width="21.28515625" style="2" customWidth="1"/>
    <col min="13525" max="13525" width="12.7109375" style="2" customWidth="1"/>
    <col min="13526" max="13526" width="14.7109375" style="2" customWidth="1"/>
    <col min="13527" max="13527" width="16.28515625" style="2" customWidth="1"/>
    <col min="13528" max="13528" width="30.85546875" style="2" customWidth="1"/>
    <col min="13529" max="13532" width="4" style="2" customWidth="1"/>
    <col min="13533" max="13778" width="11.7109375" style="2"/>
    <col min="13779" max="13779" width="23.28515625" style="2" customWidth="1"/>
    <col min="13780" max="13780" width="21.28515625" style="2" customWidth="1"/>
    <col min="13781" max="13781" width="12.7109375" style="2" customWidth="1"/>
    <col min="13782" max="13782" width="14.7109375" style="2" customWidth="1"/>
    <col min="13783" max="13783" width="16.28515625" style="2" customWidth="1"/>
    <col min="13784" max="13784" width="30.85546875" style="2" customWidth="1"/>
    <col min="13785" max="13788" width="4" style="2" customWidth="1"/>
    <col min="13789" max="14034" width="11.7109375" style="2"/>
    <col min="14035" max="14035" width="23.28515625" style="2" customWidth="1"/>
    <col min="14036" max="14036" width="21.28515625" style="2" customWidth="1"/>
    <col min="14037" max="14037" width="12.7109375" style="2" customWidth="1"/>
    <col min="14038" max="14038" width="14.7109375" style="2" customWidth="1"/>
    <col min="14039" max="14039" width="16.28515625" style="2" customWidth="1"/>
    <col min="14040" max="14040" width="30.85546875" style="2" customWidth="1"/>
    <col min="14041" max="14044" width="4" style="2" customWidth="1"/>
    <col min="14045" max="14290" width="11.7109375" style="2"/>
    <col min="14291" max="14291" width="23.28515625" style="2" customWidth="1"/>
    <col min="14292" max="14292" width="21.28515625" style="2" customWidth="1"/>
    <col min="14293" max="14293" width="12.7109375" style="2" customWidth="1"/>
    <col min="14294" max="14294" width="14.7109375" style="2" customWidth="1"/>
    <col min="14295" max="14295" width="16.28515625" style="2" customWidth="1"/>
    <col min="14296" max="14296" width="30.85546875" style="2" customWidth="1"/>
    <col min="14297" max="14300" width="4" style="2" customWidth="1"/>
    <col min="14301" max="14546" width="11.7109375" style="2"/>
    <col min="14547" max="14547" width="23.28515625" style="2" customWidth="1"/>
    <col min="14548" max="14548" width="21.28515625" style="2" customWidth="1"/>
    <col min="14549" max="14549" width="12.7109375" style="2" customWidth="1"/>
    <col min="14550" max="14550" width="14.7109375" style="2" customWidth="1"/>
    <col min="14551" max="14551" width="16.28515625" style="2" customWidth="1"/>
    <col min="14552" max="14552" width="30.85546875" style="2" customWidth="1"/>
    <col min="14553" max="14556" width="4" style="2" customWidth="1"/>
    <col min="14557" max="14802" width="11.7109375" style="2"/>
    <col min="14803" max="14803" width="23.28515625" style="2" customWidth="1"/>
    <col min="14804" max="14804" width="21.28515625" style="2" customWidth="1"/>
    <col min="14805" max="14805" width="12.7109375" style="2" customWidth="1"/>
    <col min="14806" max="14806" width="14.7109375" style="2" customWidth="1"/>
    <col min="14807" max="14807" width="16.28515625" style="2" customWidth="1"/>
    <col min="14808" max="14808" width="30.85546875" style="2" customWidth="1"/>
    <col min="14809" max="14812" width="4" style="2" customWidth="1"/>
    <col min="14813" max="15058" width="11.7109375" style="2"/>
    <col min="15059" max="15059" width="23.28515625" style="2" customWidth="1"/>
    <col min="15060" max="15060" width="21.28515625" style="2" customWidth="1"/>
    <col min="15061" max="15061" width="12.7109375" style="2" customWidth="1"/>
    <col min="15062" max="15062" width="14.7109375" style="2" customWidth="1"/>
    <col min="15063" max="15063" width="16.28515625" style="2" customWidth="1"/>
    <col min="15064" max="15064" width="30.85546875" style="2" customWidth="1"/>
    <col min="15065" max="15068" width="4" style="2" customWidth="1"/>
    <col min="15069" max="15314" width="11.7109375" style="2"/>
    <col min="15315" max="15315" width="23.28515625" style="2" customWidth="1"/>
    <col min="15316" max="15316" width="21.28515625" style="2" customWidth="1"/>
    <col min="15317" max="15317" width="12.7109375" style="2" customWidth="1"/>
    <col min="15318" max="15318" width="14.7109375" style="2" customWidth="1"/>
    <col min="15319" max="15319" width="16.28515625" style="2" customWidth="1"/>
    <col min="15320" max="15320" width="30.85546875" style="2" customWidth="1"/>
    <col min="15321" max="15324" width="4" style="2" customWidth="1"/>
    <col min="15325" max="15570" width="11.7109375" style="2"/>
    <col min="15571" max="15571" width="23.28515625" style="2" customWidth="1"/>
    <col min="15572" max="15572" width="21.28515625" style="2" customWidth="1"/>
    <col min="15573" max="15573" width="12.7109375" style="2" customWidth="1"/>
    <col min="15574" max="15574" width="14.7109375" style="2" customWidth="1"/>
    <col min="15575" max="15575" width="16.28515625" style="2" customWidth="1"/>
    <col min="15576" max="15576" width="30.85546875" style="2" customWidth="1"/>
    <col min="15577" max="15580" width="4" style="2" customWidth="1"/>
    <col min="15581" max="15826" width="11.7109375" style="2"/>
    <col min="15827" max="15827" width="23.28515625" style="2" customWidth="1"/>
    <col min="15828" max="15828" width="21.28515625" style="2" customWidth="1"/>
    <col min="15829" max="15829" width="12.7109375" style="2" customWidth="1"/>
    <col min="15830" max="15830" width="14.7109375" style="2" customWidth="1"/>
    <col min="15831" max="15831" width="16.28515625" style="2" customWidth="1"/>
    <col min="15832" max="15832" width="30.85546875" style="2" customWidth="1"/>
    <col min="15833" max="15836" width="4" style="2" customWidth="1"/>
    <col min="15837" max="16082" width="11.7109375" style="2"/>
    <col min="16083" max="16083" width="23.28515625" style="2" customWidth="1"/>
    <col min="16084" max="16084" width="21.28515625" style="2" customWidth="1"/>
    <col min="16085" max="16085" width="12.7109375" style="2" customWidth="1"/>
    <col min="16086" max="16086" width="14.7109375" style="2" customWidth="1"/>
    <col min="16087" max="16087" width="16.28515625" style="2" customWidth="1"/>
    <col min="16088" max="16088" width="30.85546875" style="2" customWidth="1"/>
    <col min="16089" max="16092" width="4" style="2" customWidth="1"/>
    <col min="16093" max="16384" width="11.7109375" style="2"/>
  </cols>
  <sheetData>
    <row r="1" spans="1:8" ht="24.75" customHeight="1" x14ac:dyDescent="0.25">
      <c r="B1" s="563" t="s">
        <v>166</v>
      </c>
      <c r="C1" s="563"/>
      <c r="D1" s="563"/>
      <c r="E1" s="563"/>
      <c r="F1" s="563"/>
      <c r="G1" s="563"/>
      <c r="H1" s="563"/>
    </row>
    <row r="2" spans="1:8" ht="24.75" customHeight="1" x14ac:dyDescent="0.25">
      <c r="B2" s="611" t="s">
        <v>288</v>
      </c>
      <c r="C2" s="611"/>
      <c r="D2" s="611"/>
      <c r="E2" s="611"/>
      <c r="F2" s="611"/>
      <c r="G2" s="611"/>
      <c r="H2" s="611"/>
    </row>
    <row r="3" spans="1:8" ht="22.5" customHeight="1" thickBot="1" x14ac:dyDescent="0.3">
      <c r="A3" s="612" t="s">
        <v>77</v>
      </c>
      <c r="B3" s="612"/>
      <c r="C3" s="6"/>
      <c r="D3" s="6"/>
      <c r="E3" s="6"/>
      <c r="F3" s="6"/>
      <c r="G3" s="223"/>
      <c r="H3" s="223" t="s">
        <v>232</v>
      </c>
    </row>
    <row r="4" spans="1:8" ht="29.45" customHeight="1" thickTop="1" x14ac:dyDescent="0.25">
      <c r="A4" s="613"/>
      <c r="B4" s="616" t="s">
        <v>29</v>
      </c>
      <c r="C4" s="616"/>
      <c r="D4" s="330" t="s">
        <v>17</v>
      </c>
      <c r="E4" s="302" t="s">
        <v>19</v>
      </c>
      <c r="F4" s="609" t="s">
        <v>55</v>
      </c>
      <c r="G4" s="531" t="s">
        <v>224</v>
      </c>
      <c r="H4" s="531" t="s">
        <v>289</v>
      </c>
    </row>
    <row r="5" spans="1:8" ht="29.45" customHeight="1" x14ac:dyDescent="0.25">
      <c r="A5" s="614"/>
      <c r="B5" s="617"/>
      <c r="C5" s="617"/>
      <c r="D5" s="300" t="s">
        <v>197</v>
      </c>
      <c r="E5" s="301" t="s">
        <v>278</v>
      </c>
      <c r="F5" s="615"/>
      <c r="G5" s="532"/>
      <c r="H5" s="532"/>
    </row>
    <row r="6" spans="1:8" ht="35.25" customHeight="1" x14ac:dyDescent="0.25">
      <c r="A6" s="409"/>
      <c r="B6" s="618" t="s">
        <v>139</v>
      </c>
      <c r="C6" s="618"/>
      <c r="D6" s="85">
        <v>16</v>
      </c>
      <c r="E6" s="410">
        <f>D6/16*100</f>
        <v>100</v>
      </c>
      <c r="F6" s="411" t="s">
        <v>32</v>
      </c>
      <c r="G6" s="410" t="s">
        <v>433</v>
      </c>
      <c r="H6" s="109" t="s">
        <v>298</v>
      </c>
    </row>
    <row r="7" spans="1:8" ht="35.25" customHeight="1" x14ac:dyDescent="0.25">
      <c r="A7" s="412"/>
      <c r="B7" s="577" t="s">
        <v>391</v>
      </c>
      <c r="C7" s="577"/>
      <c r="D7" s="78">
        <v>16</v>
      </c>
      <c r="E7" s="93">
        <f t="shared" ref="E7:E17" si="0">D7/16*100</f>
        <v>100</v>
      </c>
      <c r="F7" s="413" t="s">
        <v>32</v>
      </c>
      <c r="G7" s="93" t="s">
        <v>433</v>
      </c>
      <c r="H7" s="303" t="s">
        <v>392</v>
      </c>
    </row>
    <row r="8" spans="1:8" ht="35.25" customHeight="1" x14ac:dyDescent="0.25">
      <c r="A8" s="412"/>
      <c r="B8" s="578" t="s">
        <v>140</v>
      </c>
      <c r="C8" s="577"/>
      <c r="D8" s="78">
        <v>16</v>
      </c>
      <c r="E8" s="93">
        <f t="shared" si="0"/>
        <v>100</v>
      </c>
      <c r="F8" s="413" t="s">
        <v>32</v>
      </c>
      <c r="G8" s="93" t="s">
        <v>433</v>
      </c>
      <c r="H8" s="303" t="s">
        <v>299</v>
      </c>
    </row>
    <row r="9" spans="1:8" ht="45.75" customHeight="1" x14ac:dyDescent="0.25">
      <c r="A9" s="412"/>
      <c r="B9" s="577" t="s">
        <v>141</v>
      </c>
      <c r="C9" s="577"/>
      <c r="D9" s="78">
        <v>13</v>
      </c>
      <c r="E9" s="93">
        <f t="shared" si="0"/>
        <v>81.25</v>
      </c>
      <c r="F9" s="413" t="s">
        <v>434</v>
      </c>
      <c r="G9" s="376" t="s">
        <v>435</v>
      </c>
      <c r="H9" s="303" t="s">
        <v>300</v>
      </c>
    </row>
    <row r="10" spans="1:8" ht="35.25" customHeight="1" x14ac:dyDescent="0.25">
      <c r="A10" s="412"/>
      <c r="B10" s="577" t="s">
        <v>142</v>
      </c>
      <c r="C10" s="577"/>
      <c r="D10" s="78">
        <v>16</v>
      </c>
      <c r="E10" s="93">
        <f t="shared" si="0"/>
        <v>100</v>
      </c>
      <c r="F10" s="413" t="s">
        <v>32</v>
      </c>
      <c r="G10" s="93" t="s">
        <v>433</v>
      </c>
      <c r="H10" s="304" t="s">
        <v>301</v>
      </c>
    </row>
    <row r="11" spans="1:8" ht="35.25" customHeight="1" x14ac:dyDescent="0.25">
      <c r="A11" s="412"/>
      <c r="B11" s="577" t="s">
        <v>143</v>
      </c>
      <c r="C11" s="577"/>
      <c r="D11" s="78">
        <v>15</v>
      </c>
      <c r="E11" s="93">
        <f t="shared" si="0"/>
        <v>93.75</v>
      </c>
      <c r="F11" s="413" t="s">
        <v>436</v>
      </c>
      <c r="G11" s="376" t="s">
        <v>437</v>
      </c>
      <c r="H11" s="304" t="s">
        <v>302</v>
      </c>
    </row>
    <row r="12" spans="1:8" ht="40.5" customHeight="1" x14ac:dyDescent="0.25">
      <c r="A12" s="412"/>
      <c r="B12" s="577" t="s">
        <v>144</v>
      </c>
      <c r="C12" s="577"/>
      <c r="D12" s="78">
        <v>14</v>
      </c>
      <c r="E12" s="93">
        <f t="shared" si="0"/>
        <v>87.5</v>
      </c>
      <c r="F12" s="413" t="s">
        <v>438</v>
      </c>
      <c r="G12" s="376" t="s">
        <v>439</v>
      </c>
      <c r="H12" s="304" t="s">
        <v>303</v>
      </c>
    </row>
    <row r="13" spans="1:8" ht="35.25" customHeight="1" x14ac:dyDescent="0.25">
      <c r="A13" s="412"/>
      <c r="B13" s="577" t="s">
        <v>150</v>
      </c>
      <c r="C13" s="577"/>
      <c r="D13" s="78">
        <v>16</v>
      </c>
      <c r="E13" s="93">
        <f t="shared" si="0"/>
        <v>100</v>
      </c>
      <c r="F13" s="413" t="s">
        <v>32</v>
      </c>
      <c r="G13" s="93" t="s">
        <v>433</v>
      </c>
      <c r="H13" s="304" t="s">
        <v>304</v>
      </c>
    </row>
    <row r="14" spans="1:8" ht="35.25" customHeight="1" x14ac:dyDescent="0.25">
      <c r="A14" s="412"/>
      <c r="B14" s="577" t="s">
        <v>393</v>
      </c>
      <c r="C14" s="577"/>
      <c r="D14" s="78">
        <v>16</v>
      </c>
      <c r="E14" s="93">
        <f t="shared" si="0"/>
        <v>100</v>
      </c>
      <c r="F14" s="413" t="s">
        <v>32</v>
      </c>
      <c r="G14" s="93" t="s">
        <v>433</v>
      </c>
      <c r="H14" s="78" t="s">
        <v>394</v>
      </c>
    </row>
    <row r="15" spans="1:8" ht="47.25" customHeight="1" x14ac:dyDescent="0.25">
      <c r="A15" s="412"/>
      <c r="B15" s="577" t="s">
        <v>145</v>
      </c>
      <c r="C15" s="577"/>
      <c r="D15" s="78">
        <v>12</v>
      </c>
      <c r="E15" s="93">
        <f t="shared" si="0"/>
        <v>75</v>
      </c>
      <c r="F15" s="413" t="s">
        <v>440</v>
      </c>
      <c r="G15" s="376" t="s">
        <v>441</v>
      </c>
      <c r="H15" s="303" t="s">
        <v>305</v>
      </c>
    </row>
    <row r="16" spans="1:8" ht="51.75" customHeight="1" x14ac:dyDescent="0.25">
      <c r="A16" s="412"/>
      <c r="B16" s="618" t="s">
        <v>146</v>
      </c>
      <c r="C16" s="618"/>
      <c r="D16" s="78">
        <v>16</v>
      </c>
      <c r="E16" s="93">
        <f t="shared" si="0"/>
        <v>100</v>
      </c>
      <c r="F16" s="413" t="s">
        <v>32</v>
      </c>
      <c r="G16" s="93" t="s">
        <v>433</v>
      </c>
      <c r="H16" s="305" t="s">
        <v>306</v>
      </c>
    </row>
    <row r="17" spans="1:8" ht="35.25" customHeight="1" thickBot="1" x14ac:dyDescent="0.3">
      <c r="A17" s="414"/>
      <c r="B17" s="619" t="s">
        <v>152</v>
      </c>
      <c r="C17" s="619"/>
      <c r="D17" s="89">
        <v>14</v>
      </c>
      <c r="E17" s="90">
        <f t="shared" si="0"/>
        <v>87.5</v>
      </c>
      <c r="F17" s="415" t="s">
        <v>442</v>
      </c>
      <c r="G17" s="416" t="s">
        <v>443</v>
      </c>
      <c r="H17" s="89" t="s">
        <v>307</v>
      </c>
    </row>
    <row r="18" spans="1:8" ht="25.5" customHeight="1" thickTop="1" x14ac:dyDescent="0.25">
      <c r="B18" s="86"/>
      <c r="C18" s="86"/>
      <c r="D18" s="85"/>
      <c r="E18" s="109"/>
      <c r="F18" s="109"/>
      <c r="G18" s="86"/>
      <c r="H18" s="422" t="s">
        <v>464</v>
      </c>
    </row>
    <row r="19" spans="1:8" customFormat="1" ht="24.6" customHeight="1" x14ac:dyDescent="0.25">
      <c r="A19" s="267" t="s">
        <v>100</v>
      </c>
      <c r="B19" s="267"/>
      <c r="C19" s="267"/>
      <c r="D19" s="267"/>
      <c r="E19" s="267"/>
      <c r="F19" s="268"/>
      <c r="G19" s="492" t="s">
        <v>361</v>
      </c>
      <c r="H19" s="492"/>
    </row>
    <row r="20" spans="1:8" s="1" customFormat="1" ht="19.149999999999999" customHeight="1" x14ac:dyDescent="0.25">
      <c r="A20" s="484" t="s">
        <v>135</v>
      </c>
      <c r="B20" s="484"/>
      <c r="C20" s="484"/>
      <c r="D20" s="484"/>
      <c r="E20" s="484"/>
      <c r="F20" s="278"/>
      <c r="G20" s="488" t="s">
        <v>362</v>
      </c>
      <c r="H20" s="488"/>
    </row>
    <row r="21" spans="1:8" ht="6" customHeight="1" x14ac:dyDescent="0.25">
      <c r="B21" s="110"/>
      <c r="C21" s="110"/>
      <c r="D21" s="17"/>
      <c r="E21" s="17"/>
      <c r="F21" s="17"/>
      <c r="G21" s="17"/>
      <c r="H21" s="17"/>
    </row>
    <row r="22" spans="1:8" ht="24.6" customHeight="1" x14ac:dyDescent="0.25">
      <c r="A22" s="565" t="s">
        <v>78</v>
      </c>
      <c r="B22" s="565"/>
      <c r="C22" s="565"/>
      <c r="D22" s="9"/>
      <c r="E22" s="9">
        <v>31</v>
      </c>
      <c r="F22" s="483" t="s">
        <v>277</v>
      </c>
      <c r="G22" s="483"/>
      <c r="H22" s="483"/>
    </row>
    <row r="23" spans="1:8" ht="39.75" customHeight="1" x14ac:dyDescent="0.25">
      <c r="B23" s="563" t="s">
        <v>166</v>
      </c>
      <c r="C23" s="563"/>
      <c r="D23" s="563"/>
      <c r="E23" s="563"/>
      <c r="F23" s="563"/>
      <c r="G23" s="563"/>
      <c r="H23" s="563"/>
    </row>
    <row r="24" spans="1:8" ht="37.5" customHeight="1" x14ac:dyDescent="0.25">
      <c r="B24" s="611" t="s">
        <v>288</v>
      </c>
      <c r="C24" s="611"/>
      <c r="D24" s="611"/>
      <c r="E24" s="611"/>
      <c r="F24" s="611"/>
      <c r="G24" s="611"/>
      <c r="H24" s="611"/>
    </row>
    <row r="25" spans="1:8" ht="32.25" customHeight="1" thickBot="1" x14ac:dyDescent="0.3">
      <c r="B25" s="294" t="s">
        <v>504</v>
      </c>
      <c r="C25" s="13"/>
      <c r="D25" s="13"/>
      <c r="E25" s="13"/>
      <c r="F25" s="13"/>
      <c r="G25" s="223"/>
      <c r="H25" s="223" t="s">
        <v>505</v>
      </c>
    </row>
    <row r="26" spans="1:8" ht="42" customHeight="1" thickTop="1" x14ac:dyDescent="0.25">
      <c r="A26" s="613"/>
      <c r="B26" s="616" t="s">
        <v>29</v>
      </c>
      <c r="C26" s="616"/>
      <c r="D26" s="330" t="s">
        <v>17</v>
      </c>
      <c r="E26" s="302" t="s">
        <v>19</v>
      </c>
      <c r="F26" s="609" t="s">
        <v>55</v>
      </c>
      <c r="G26" s="531" t="s">
        <v>224</v>
      </c>
      <c r="H26" s="531" t="s">
        <v>289</v>
      </c>
    </row>
    <row r="27" spans="1:8" ht="36" customHeight="1" x14ac:dyDescent="0.25">
      <c r="A27" s="614"/>
      <c r="B27" s="617"/>
      <c r="C27" s="617"/>
      <c r="D27" s="300" t="s">
        <v>197</v>
      </c>
      <c r="E27" s="301" t="s">
        <v>278</v>
      </c>
      <c r="F27" s="615"/>
      <c r="G27" s="532"/>
      <c r="H27" s="532"/>
    </row>
    <row r="28" spans="1:8" ht="52.5" customHeight="1" x14ac:dyDescent="0.25">
      <c r="A28" s="409"/>
      <c r="B28" s="618" t="s">
        <v>151</v>
      </c>
      <c r="C28" s="618"/>
      <c r="D28" s="78">
        <v>15</v>
      </c>
      <c r="E28" s="93">
        <f t="shared" ref="E28:E29" si="1">D28/16*100</f>
        <v>93.75</v>
      </c>
      <c r="F28" s="413" t="s">
        <v>436</v>
      </c>
      <c r="G28" s="376" t="s">
        <v>447</v>
      </c>
      <c r="H28" s="92" t="s">
        <v>308</v>
      </c>
    </row>
    <row r="29" spans="1:8" ht="55.5" customHeight="1" x14ac:dyDescent="0.25">
      <c r="A29" s="412"/>
      <c r="B29" s="577" t="s">
        <v>153</v>
      </c>
      <c r="C29" s="577"/>
      <c r="D29" s="78">
        <v>13</v>
      </c>
      <c r="E29" s="93">
        <f t="shared" si="1"/>
        <v>81.25</v>
      </c>
      <c r="F29" s="413" t="s">
        <v>444</v>
      </c>
      <c r="G29" s="376" t="s">
        <v>448</v>
      </c>
      <c r="H29" s="78" t="s">
        <v>309</v>
      </c>
    </row>
    <row r="30" spans="1:8" ht="43.5" customHeight="1" thickBot="1" x14ac:dyDescent="0.3">
      <c r="A30" s="414"/>
      <c r="B30" s="619" t="s">
        <v>24</v>
      </c>
      <c r="C30" s="619"/>
      <c r="D30" s="89">
        <v>3</v>
      </c>
      <c r="E30" s="90">
        <f>D30/16*100</f>
        <v>18.75</v>
      </c>
      <c r="F30" s="415" t="s">
        <v>445</v>
      </c>
      <c r="G30" s="376" t="s">
        <v>446</v>
      </c>
      <c r="H30" s="89" t="s">
        <v>310</v>
      </c>
    </row>
    <row r="31" spans="1:8" ht="13.15" customHeight="1" thickTop="1" x14ac:dyDescent="0.25">
      <c r="B31" s="596"/>
      <c r="C31" s="596"/>
      <c r="D31" s="596"/>
      <c r="E31" s="596"/>
      <c r="F31" s="596"/>
      <c r="G31" s="596"/>
      <c r="H31" s="293"/>
    </row>
    <row r="32" spans="1:8" customFormat="1" ht="27.6" customHeight="1" x14ac:dyDescent="0.25">
      <c r="A32" s="530" t="s">
        <v>100</v>
      </c>
      <c r="B32" s="530"/>
      <c r="C32" s="530"/>
      <c r="D32" s="530"/>
      <c r="E32" s="530"/>
      <c r="F32" s="268"/>
      <c r="G32" s="492" t="s">
        <v>361</v>
      </c>
      <c r="H32" s="492"/>
    </row>
    <row r="33" spans="1:8" s="1" customFormat="1" ht="23.25" customHeight="1" x14ac:dyDescent="0.25">
      <c r="A33" s="484" t="s">
        <v>135</v>
      </c>
      <c r="B33" s="484"/>
      <c r="C33" s="484"/>
      <c r="D33" s="484"/>
      <c r="E33" s="484"/>
      <c r="F33" s="278"/>
      <c r="G33" s="488" t="s">
        <v>362</v>
      </c>
      <c r="H33" s="488"/>
    </row>
    <row r="34" spans="1:8" s="1" customFormat="1" ht="15" customHeight="1" x14ac:dyDescent="0.25">
      <c r="B34" s="597"/>
      <c r="C34" s="597"/>
      <c r="D34" s="39"/>
      <c r="E34" s="39"/>
      <c r="F34" s="39"/>
      <c r="G34" s="39"/>
      <c r="H34" s="39"/>
    </row>
    <row r="35" spans="1:8" ht="3" customHeight="1" x14ac:dyDescent="0.25">
      <c r="B35" s="17"/>
      <c r="C35" s="17"/>
      <c r="D35" s="39"/>
      <c r="E35" s="39"/>
      <c r="F35" s="39"/>
      <c r="G35" s="39"/>
      <c r="H35" s="39"/>
    </row>
    <row r="36" spans="1:8" ht="3" customHeight="1" x14ac:dyDescent="0.25">
      <c r="B36" s="17"/>
      <c r="C36" s="17"/>
      <c r="D36" s="39"/>
      <c r="E36" s="39"/>
      <c r="F36" s="39"/>
      <c r="G36" s="39"/>
      <c r="H36" s="39"/>
    </row>
    <row r="37" spans="1:8" ht="19.149999999999999" customHeight="1" x14ac:dyDescent="0.25">
      <c r="B37" s="17"/>
      <c r="C37" s="17"/>
      <c r="D37" s="39"/>
      <c r="E37" s="39"/>
      <c r="F37" s="39"/>
      <c r="G37" s="39"/>
      <c r="H37" s="39"/>
    </row>
    <row r="38" spans="1:8" ht="19.149999999999999" hidden="1" customHeight="1" x14ac:dyDescent="0.25">
      <c r="B38" s="17"/>
      <c r="C38" s="17"/>
      <c r="D38" s="39"/>
      <c r="E38" s="39"/>
      <c r="F38" s="39"/>
      <c r="G38" s="39"/>
      <c r="H38" s="39"/>
    </row>
    <row r="39" spans="1:8" ht="19.149999999999999" customHeight="1" x14ac:dyDescent="0.25">
      <c r="B39" s="17"/>
      <c r="C39" s="17"/>
      <c r="D39" s="39"/>
      <c r="E39" s="39"/>
      <c r="F39" s="39"/>
      <c r="G39" s="39"/>
      <c r="H39" s="39"/>
    </row>
    <row r="40" spans="1:8" ht="2.4500000000000002" customHeight="1" x14ac:dyDescent="0.25">
      <c r="B40" s="17"/>
      <c r="C40" s="17"/>
      <c r="D40" s="39"/>
      <c r="E40" s="39"/>
      <c r="F40" s="39"/>
      <c r="G40" s="39"/>
      <c r="H40" s="39"/>
    </row>
    <row r="41" spans="1:8" ht="77.45" customHeight="1" x14ac:dyDescent="0.25">
      <c r="B41" s="17"/>
      <c r="C41" s="17"/>
      <c r="D41" s="39"/>
      <c r="E41" s="39"/>
      <c r="F41" s="39"/>
      <c r="G41" s="39"/>
      <c r="H41" s="39"/>
    </row>
    <row r="42" spans="1:8" ht="127.5" customHeight="1" x14ac:dyDescent="0.2">
      <c r="B42" s="3"/>
      <c r="C42" s="3"/>
      <c r="D42" s="4"/>
      <c r="E42" s="4"/>
      <c r="F42" s="4"/>
      <c r="G42" s="14"/>
      <c r="H42" s="14"/>
    </row>
    <row r="43" spans="1:8" ht="23.45" customHeight="1" thickBot="1" x14ac:dyDescent="0.3">
      <c r="A43" s="565" t="s">
        <v>78</v>
      </c>
      <c r="B43" s="565"/>
      <c r="C43" s="565"/>
      <c r="D43" s="9"/>
      <c r="E43" s="9">
        <v>32</v>
      </c>
      <c r="F43" s="483" t="s">
        <v>277</v>
      </c>
      <c r="G43" s="483"/>
      <c r="H43" s="483"/>
    </row>
    <row r="44" spans="1:8" ht="16.5" thickTop="1" x14ac:dyDescent="0.25">
      <c r="B44" s="620"/>
      <c r="C44" s="620"/>
      <c r="D44" s="594"/>
      <c r="E44" s="594"/>
      <c r="F44" s="331"/>
    </row>
    <row r="45" spans="1:8" x14ac:dyDescent="0.25">
      <c r="D45" s="51"/>
      <c r="E45" s="51"/>
      <c r="F45" s="51"/>
      <c r="G45" s="51"/>
      <c r="H45" s="51"/>
    </row>
    <row r="46" spans="1:8" x14ac:dyDescent="0.25">
      <c r="B46" s="590"/>
      <c r="C46" s="590"/>
      <c r="D46" s="590"/>
      <c r="E46" s="590"/>
      <c r="F46" s="590"/>
      <c r="G46" s="590"/>
      <c r="H46" s="590"/>
    </row>
    <row r="47" spans="1:8" x14ac:dyDescent="0.25">
      <c r="B47" s="589"/>
      <c r="C47" s="589"/>
      <c r="D47" s="589"/>
      <c r="E47" s="589"/>
      <c r="F47" s="589"/>
      <c r="G47" s="589"/>
      <c r="H47" s="589"/>
    </row>
    <row r="48" spans="1:8" x14ac:dyDescent="0.25">
      <c r="B48" s="589"/>
      <c r="C48" s="589"/>
      <c r="D48" s="589"/>
      <c r="E48" s="589"/>
      <c r="F48" s="589"/>
      <c r="G48" s="589"/>
      <c r="H48" s="589"/>
    </row>
    <row r="49" spans="2:8" x14ac:dyDescent="0.25">
      <c r="B49" s="589"/>
      <c r="C49" s="589"/>
      <c r="D49" s="589"/>
      <c r="E49" s="589"/>
      <c r="F49" s="589"/>
      <c r="G49" s="589"/>
      <c r="H49" s="589"/>
    </row>
    <row r="50" spans="2:8" x14ac:dyDescent="0.25">
      <c r="B50" s="591"/>
      <c r="C50" s="591"/>
      <c r="D50" s="591"/>
      <c r="E50" s="591"/>
      <c r="F50" s="591"/>
      <c r="G50" s="591"/>
      <c r="H50" s="591"/>
    </row>
    <row r="51" spans="2:8" x14ac:dyDescent="0.25">
      <c r="B51" s="591"/>
      <c r="C51" s="591"/>
      <c r="D51" s="591"/>
      <c r="E51" s="591"/>
      <c r="F51" s="591"/>
      <c r="G51" s="591"/>
      <c r="H51" s="591"/>
    </row>
    <row r="52" spans="2:8" x14ac:dyDescent="0.25">
      <c r="B52" s="589"/>
      <c r="C52" s="589"/>
      <c r="D52" s="589"/>
      <c r="E52" s="589"/>
      <c r="F52" s="589"/>
      <c r="G52" s="589"/>
      <c r="H52" s="589"/>
    </row>
    <row r="53" spans="2:8" ht="15.6" customHeight="1" x14ac:dyDescent="0.25">
      <c r="B53" s="59"/>
      <c r="C53" s="59"/>
      <c r="D53" s="59"/>
      <c r="E53" s="59"/>
      <c r="F53" s="59"/>
      <c r="G53" s="59"/>
      <c r="H53" s="59"/>
    </row>
    <row r="54" spans="2:8" ht="15.6" customHeight="1" x14ac:dyDescent="0.25">
      <c r="B54" s="59"/>
      <c r="C54" s="59"/>
      <c r="D54" s="59"/>
      <c r="E54" s="59"/>
      <c r="F54" s="59"/>
      <c r="G54" s="59"/>
      <c r="H54" s="59"/>
    </row>
    <row r="55" spans="2:8" ht="15.6" customHeight="1" x14ac:dyDescent="0.25">
      <c r="B55" s="59"/>
      <c r="C55" s="59"/>
      <c r="D55" s="59"/>
      <c r="E55" s="59"/>
      <c r="F55" s="59"/>
      <c r="G55" s="59"/>
      <c r="H55" s="59"/>
    </row>
    <row r="56" spans="2:8" x14ac:dyDescent="0.25">
      <c r="B56" s="59"/>
      <c r="C56" s="59"/>
      <c r="D56" s="59"/>
      <c r="E56" s="59"/>
      <c r="F56" s="59"/>
      <c r="G56" s="59"/>
      <c r="H56" s="59"/>
    </row>
    <row r="57" spans="2:8" ht="15.6" customHeight="1" x14ac:dyDescent="0.25">
      <c r="B57" s="59"/>
      <c r="C57" s="59"/>
      <c r="D57" s="59"/>
      <c r="E57" s="59"/>
      <c r="F57" s="59"/>
      <c r="G57" s="59"/>
      <c r="H57" s="59"/>
    </row>
    <row r="58" spans="2:8" ht="15.6" customHeight="1" x14ac:dyDescent="0.25">
      <c r="B58" s="59"/>
      <c r="C58" s="59"/>
      <c r="D58" s="59"/>
      <c r="E58" s="59"/>
      <c r="F58" s="59"/>
      <c r="G58" s="59"/>
      <c r="H58" s="59"/>
    </row>
    <row r="59" spans="2:8" ht="15.6" customHeight="1" x14ac:dyDescent="0.25">
      <c r="B59" s="60"/>
      <c r="C59" s="60"/>
      <c r="D59" s="60"/>
      <c r="E59" s="60"/>
      <c r="F59" s="60"/>
      <c r="G59" s="60"/>
      <c r="H59" s="60"/>
    </row>
    <row r="60" spans="2:8" ht="15.6" customHeight="1" x14ac:dyDescent="0.25">
      <c r="B60" s="59"/>
      <c r="C60" s="59"/>
      <c r="D60" s="59"/>
      <c r="E60" s="59"/>
      <c r="F60" s="59"/>
      <c r="G60" s="59"/>
      <c r="H60" s="59"/>
    </row>
    <row r="61" spans="2:8" ht="15.6" customHeight="1" x14ac:dyDescent="0.25">
      <c r="B61" s="59"/>
      <c r="C61" s="59"/>
      <c r="D61" s="59"/>
      <c r="E61" s="59"/>
      <c r="F61" s="59"/>
      <c r="G61" s="59"/>
      <c r="H61" s="59"/>
    </row>
    <row r="62" spans="2:8" ht="15.6" customHeight="1" x14ac:dyDescent="0.25">
      <c r="B62" s="61"/>
      <c r="C62" s="61"/>
      <c r="D62" s="61"/>
      <c r="E62" s="61"/>
      <c r="F62" s="61"/>
      <c r="G62" s="61"/>
      <c r="H62" s="61"/>
    </row>
  </sheetData>
  <mergeCells count="51">
    <mergeCell ref="B44:E44"/>
    <mergeCell ref="B46:H46"/>
    <mergeCell ref="B47:H47"/>
    <mergeCell ref="B48:H48"/>
    <mergeCell ref="B49:H49"/>
    <mergeCell ref="A33:E33"/>
    <mergeCell ref="G33:H33"/>
    <mergeCell ref="B34:C34"/>
    <mergeCell ref="A43:C43"/>
    <mergeCell ref="F43:H43"/>
    <mergeCell ref="B29:C29"/>
    <mergeCell ref="B30:C30"/>
    <mergeCell ref="B31:G31"/>
    <mergeCell ref="A32:E32"/>
    <mergeCell ref="G32:H32"/>
    <mergeCell ref="B24:H24"/>
    <mergeCell ref="A26:A27"/>
    <mergeCell ref="B26:C27"/>
    <mergeCell ref="H26:H27"/>
    <mergeCell ref="B28:C28"/>
    <mergeCell ref="A20:E20"/>
    <mergeCell ref="G20:H20"/>
    <mergeCell ref="A22:C22"/>
    <mergeCell ref="F22:H22"/>
    <mergeCell ref="B23:H23"/>
    <mergeCell ref="B14:C14"/>
    <mergeCell ref="B15:C15"/>
    <mergeCell ref="B16:C16"/>
    <mergeCell ref="B17:C17"/>
    <mergeCell ref="G19:H19"/>
    <mergeCell ref="B8:C8"/>
    <mergeCell ref="B9:C9"/>
    <mergeCell ref="F4:F5"/>
    <mergeCell ref="B12:C12"/>
    <mergeCell ref="B13:C13"/>
    <mergeCell ref="B1:H1"/>
    <mergeCell ref="B2:H2"/>
    <mergeCell ref="A3:B3"/>
    <mergeCell ref="A4:A5"/>
    <mergeCell ref="B52:H52"/>
    <mergeCell ref="F26:F27"/>
    <mergeCell ref="G26:G27"/>
    <mergeCell ref="B50:H50"/>
    <mergeCell ref="B51:H51"/>
    <mergeCell ref="B4:C5"/>
    <mergeCell ref="H4:H5"/>
    <mergeCell ref="G4:G5"/>
    <mergeCell ref="B10:C10"/>
    <mergeCell ref="B11:C11"/>
    <mergeCell ref="B6:C6"/>
    <mergeCell ref="B7:C7"/>
  </mergeCells>
  <printOptions horizontalCentered="1"/>
  <pageMargins left="0.70866141732283472" right="0.70866141732283472" top="0.51181102362204722" bottom="0.23622047244094491"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1</vt:lpstr>
      <vt:lpstr>2</vt:lpstr>
      <vt:lpstr>3</vt:lpstr>
      <vt:lpstr>4</vt:lpstr>
      <vt:lpstr>5</vt:lpstr>
      <vt:lpstr>6</vt:lpstr>
      <vt:lpstr>7</vt:lpstr>
      <vt:lpstr>8</vt:lpstr>
      <vt:lpstr>9</vt:lpstr>
      <vt:lpstr>10</vt:lpstr>
      <vt:lpstr>11</vt:lpstr>
      <vt:lpstr>12</vt:lpstr>
      <vt:lpstr>13</vt:lpstr>
      <vt:lpstr>14</vt:lpstr>
      <vt:lpstr>17</vt:lpstr>
      <vt:lpstr>15</vt:lpstr>
      <vt:lpstr>16</vt:lpstr>
      <vt:lpstr>'1'!Print_Area</vt:lpstr>
      <vt:lpstr>'10'!Print_Area</vt:lpstr>
      <vt:lpstr>'11'!Print_Area</vt:lpstr>
      <vt:lpstr>'12'!Print_Area</vt:lpstr>
      <vt:lpstr>'13'!Print_Area</vt:lpstr>
      <vt:lpstr>'14'!Print_Area</vt:lpstr>
      <vt:lpstr>'15'!Print_Area</vt:lpstr>
      <vt:lpstr>'16'!Print_Area</vt:lpstr>
      <vt:lpstr>'17'!Print_Area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gigabyte</dc:creator>
  <cp:lastModifiedBy>Maher</cp:lastModifiedBy>
  <cp:lastPrinted>2026-08-19T06:34:43Z</cp:lastPrinted>
  <dcterms:created xsi:type="dcterms:W3CDTF">2012-02-17T04:49:09Z</dcterms:created>
  <dcterms:modified xsi:type="dcterms:W3CDTF">2026-10-04T09:29:25Z</dcterms:modified>
</cp:coreProperties>
</file>